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240" windowWidth="12000" windowHeight="5385" tabRatio="840"/>
  </bookViews>
  <sheets>
    <sheet name="IN- house" sheetId="27" r:id="rId1"/>
    <sheet name="West" sheetId="29" r:id="rId2"/>
    <sheet name="Recruiment-west" sheetId="31" r:id="rId3"/>
    <sheet name="Management" sheetId="15" r:id="rId4"/>
    <sheet name="Leadership" sheetId="14" r:id="rId5"/>
    <sheet name="ER|IR" sheetId="13" r:id="rId6"/>
    <sheet name="OHS" sheetId="12" r:id="rId7"/>
    <sheet name="Generic" sheetId="16" r:id="rId8"/>
    <sheet name="Spilt Summary" sheetId="18" r:id="rId9"/>
    <sheet name="Suva" sheetId="19" r:id="rId10"/>
    <sheet name=" Labasa" sheetId="30" r:id="rId11"/>
    <sheet name="Summary '16" sheetId="11" r:id="rId12"/>
  </sheets>
  <definedNames>
    <definedName name="_xlnm.Print_Area" localSheetId="10">' Labasa'!$A$1:$E$41</definedName>
    <definedName name="_xlnm.Print_Area" localSheetId="0">'IN- house'!$A$1:$M$97</definedName>
    <definedName name="_xlnm.Print_Area" localSheetId="2">'Recruiment-west'!$A$1:$L$24</definedName>
    <definedName name="_xlnm.Print_Area" localSheetId="11">'Summary ''16'!$A$1:$H$44</definedName>
    <definedName name="_xlnm.Print_Area" localSheetId="9">Suva!$A$1:$G$41</definedName>
    <definedName name="_xlnm.Print_Area" localSheetId="1">West!$A$1:$I$14</definedName>
    <definedName name="_xlnm.Print_Titles" localSheetId="0">'IN- house'!$1:$2</definedName>
  </definedNames>
  <calcPr calcId="144525"/>
</workbook>
</file>

<file path=xl/calcChain.xml><?xml version="1.0" encoding="utf-8"?>
<calcChain xmlns="http://schemas.openxmlformats.org/spreadsheetml/2006/main">
  <c r="L54" i="27" l="1"/>
  <c r="L55" i="27"/>
  <c r="L56" i="27" s="1"/>
  <c r="L57" i="27" s="1"/>
  <c r="L58" i="27" s="1"/>
  <c r="L59" i="27" s="1"/>
  <c r="L60" i="27" s="1"/>
  <c r="L61" i="27" s="1"/>
  <c r="L62" i="27" s="1"/>
  <c r="L63" i="27" s="1"/>
  <c r="L64" i="27" s="1"/>
  <c r="L65" i="27" s="1"/>
  <c r="L66" i="27" s="1"/>
  <c r="L67" i="27" s="1"/>
  <c r="L68" i="27" s="1"/>
  <c r="L69" i="27" s="1"/>
  <c r="L70" i="27" s="1"/>
  <c r="L71" i="27" s="1"/>
  <c r="L72" i="27" s="1"/>
  <c r="L73" i="27" s="1"/>
  <c r="L74" i="27" s="1"/>
  <c r="L75" i="27" s="1"/>
  <c r="L76" i="27" s="1"/>
  <c r="L77" i="27" s="1"/>
  <c r="L78" i="27" s="1"/>
  <c r="L79" i="27" s="1"/>
  <c r="L80" i="27" s="1"/>
  <c r="L81" i="27" s="1"/>
  <c r="L82" i="27" s="1"/>
  <c r="L83" i="27" s="1"/>
  <c r="J52" i="27"/>
  <c r="J53" i="27"/>
  <c r="J54" i="27"/>
  <c r="J55" i="27" s="1"/>
  <c r="J56" i="27" s="1"/>
  <c r="J57" i="27" s="1"/>
  <c r="J58" i="27" s="1"/>
  <c r="J59" i="27" s="1"/>
  <c r="J60" i="27" s="1"/>
  <c r="J61" i="27" s="1"/>
  <c r="J62" i="27" s="1"/>
  <c r="J63" i="27" s="1"/>
  <c r="J64" i="27" s="1"/>
  <c r="J65" i="27" s="1"/>
  <c r="J66" i="27" s="1"/>
  <c r="J67" i="27" s="1"/>
  <c r="J68" i="27" s="1"/>
  <c r="J69" i="27" s="1"/>
  <c r="J70" i="27" s="1"/>
  <c r="J71" i="27" s="1"/>
  <c r="J72" i="27" s="1"/>
  <c r="J73" i="27" s="1"/>
  <c r="J74" i="27" s="1"/>
  <c r="J75" i="27" s="1"/>
  <c r="J76" i="27" s="1"/>
  <c r="J77" i="27" s="1"/>
  <c r="J78" i="27" s="1"/>
  <c r="J79" i="27" s="1"/>
  <c r="J80" i="27" s="1"/>
  <c r="H49" i="27"/>
  <c r="H50" i="27" s="1"/>
  <c r="H51" i="27" s="1"/>
  <c r="H52" i="27" s="1"/>
  <c r="H53" i="27" s="1"/>
  <c r="H54" i="27" s="1"/>
  <c r="H55" i="27" s="1"/>
  <c r="H56" i="27" s="1"/>
  <c r="H57" i="27" s="1"/>
  <c r="H58" i="27" s="1"/>
  <c r="H59" i="27" s="1"/>
  <c r="H60" i="27" s="1"/>
  <c r="H61" i="27" s="1"/>
  <c r="H62" i="27" s="1"/>
  <c r="H63" i="27" s="1"/>
  <c r="H64" i="27" s="1"/>
  <c r="H65" i="27" s="1"/>
  <c r="H66" i="27" s="1"/>
  <c r="H67" i="27" s="1"/>
  <c r="H68" i="27" s="1"/>
  <c r="H69" i="27" s="1"/>
  <c r="H70" i="27" s="1"/>
  <c r="H71" i="27" s="1"/>
  <c r="H72" i="27" s="1"/>
  <c r="H73" i="27" s="1"/>
  <c r="H74" i="27" s="1"/>
  <c r="H75" i="27" s="1"/>
  <c r="H76" i="27" s="1"/>
  <c r="H77" i="27" s="1"/>
  <c r="H78" i="27" s="1"/>
  <c r="F54" i="27"/>
  <c r="F55" i="27"/>
  <c r="F56" i="27" s="1"/>
  <c r="F57" i="27" s="1"/>
  <c r="F58" i="27" s="1"/>
  <c r="F59" i="27" s="1"/>
  <c r="F60" i="27" s="1"/>
  <c r="F61" i="27" s="1"/>
  <c r="F62" i="27" s="1"/>
  <c r="F63" i="27" s="1"/>
  <c r="F64" i="27" s="1"/>
  <c r="F65" i="27" s="1"/>
  <c r="F66" i="27" s="1"/>
  <c r="F67" i="27" s="1"/>
  <c r="F68" i="27" s="1"/>
  <c r="F69" i="27" s="1"/>
  <c r="F70" i="27" s="1"/>
  <c r="F71" i="27" s="1"/>
  <c r="F72" i="27" s="1"/>
  <c r="F73" i="27" s="1"/>
  <c r="F74" i="27" s="1"/>
  <c r="F75" i="27" s="1"/>
  <c r="F76" i="27" s="1"/>
  <c r="F77" i="27" s="1"/>
  <c r="F78" i="27" s="1"/>
  <c r="F79" i="27" s="1"/>
  <c r="F80" i="27" s="1"/>
  <c r="F81" i="27" s="1"/>
  <c r="F82" i="27" s="1"/>
  <c r="D51" i="27"/>
  <c r="D52" i="27" s="1"/>
  <c r="D53" i="27" s="1"/>
  <c r="D54" i="27" s="1"/>
  <c r="D55" i="27" s="1"/>
  <c r="D56" i="27" s="1"/>
  <c r="D57" i="27" s="1"/>
  <c r="D58" i="27" s="1"/>
  <c r="D59" i="27" s="1"/>
  <c r="D60" i="27" s="1"/>
  <c r="D61" i="27" s="1"/>
  <c r="D62" i="27" s="1"/>
  <c r="D63" i="27" s="1"/>
  <c r="D64" i="27" s="1"/>
  <c r="D65" i="27" s="1"/>
  <c r="D66" i="27" s="1"/>
  <c r="D67" i="27" s="1"/>
  <c r="D68" i="27" s="1"/>
  <c r="D69" i="27" s="1"/>
  <c r="D70" i="27" s="1"/>
  <c r="D71" i="27" s="1"/>
  <c r="D72" i="27" s="1"/>
  <c r="D73" i="27" s="1"/>
  <c r="D74" i="27" s="1"/>
  <c r="D75" i="27" s="1"/>
  <c r="D76" i="27" s="1"/>
  <c r="D77" i="27" s="1"/>
  <c r="D78" i="27" s="1"/>
  <c r="D79" i="27" s="1"/>
  <c r="D80" i="27" s="1"/>
  <c r="L52" i="27"/>
  <c r="L9" i="27"/>
  <c r="L10" i="27"/>
  <c r="L11" i="27"/>
  <c r="L12" i="27"/>
  <c r="L13" i="27" s="1"/>
  <c r="L14" i="27" s="1"/>
  <c r="L15" i="27" s="1"/>
  <c r="L16" i="27" s="1"/>
  <c r="L17" i="27" s="1"/>
  <c r="L18" i="27" s="1"/>
  <c r="L19" i="27" s="1"/>
  <c r="L20" i="27" s="1"/>
  <c r="L21" i="27" s="1"/>
  <c r="L22" i="27" s="1"/>
  <c r="L23" i="27" s="1"/>
  <c r="L24" i="27" s="1"/>
  <c r="L25" i="27" s="1"/>
  <c r="L26" i="27" s="1"/>
  <c r="L27" i="27" s="1"/>
  <c r="L28" i="27" s="1"/>
  <c r="L29" i="27" s="1"/>
  <c r="L30" i="27" s="1"/>
  <c r="L31" i="27" s="1"/>
  <c r="L32" i="27" s="1"/>
  <c r="L33" i="27" s="1"/>
  <c r="L34" i="27" s="1"/>
  <c r="L35" i="27" s="1"/>
  <c r="L36" i="27" s="1"/>
  <c r="L37" i="27" s="1"/>
  <c r="J6" i="27"/>
  <c r="J7" i="27"/>
  <c r="J8" i="27"/>
  <c r="J9" i="27" s="1"/>
  <c r="J10" i="27" s="1"/>
  <c r="J11" i="27" s="1"/>
  <c r="J12" i="27" s="1"/>
  <c r="J13" i="27" s="1"/>
  <c r="J14" i="27" s="1"/>
  <c r="J15" i="27" s="1"/>
  <c r="J16" i="27" s="1"/>
  <c r="J17" i="27" s="1"/>
  <c r="J19" i="27"/>
  <c r="J20" i="27"/>
  <c r="J21" i="27"/>
  <c r="J22" i="27" s="1"/>
  <c r="J23" i="27" s="1"/>
  <c r="J24" i="27" s="1"/>
  <c r="J25" i="27" s="1"/>
  <c r="J26" i="27" s="1"/>
  <c r="J27" i="27" s="1"/>
  <c r="J28" i="27" s="1"/>
  <c r="J29" i="27" s="1"/>
  <c r="J30" i="27" s="1"/>
  <c r="J31" i="27" s="1"/>
  <c r="J32" i="27" s="1"/>
  <c r="J33" i="27" s="1"/>
  <c r="J34" i="27" s="1"/>
  <c r="J35" i="27" s="1"/>
  <c r="H11" i="27"/>
  <c r="H12" i="27"/>
  <c r="H13" i="27"/>
  <c r="H14" i="27" s="1"/>
  <c r="H15" i="27" s="1"/>
  <c r="H16" i="27" s="1"/>
  <c r="H17" i="27" s="1"/>
  <c r="H18" i="27" s="1"/>
  <c r="H19" i="27" s="1"/>
  <c r="H20" i="27" s="1"/>
  <c r="H21" i="27" s="1"/>
  <c r="H22" i="27" s="1"/>
  <c r="H23" i="27" s="1"/>
  <c r="H24" i="27" s="1"/>
  <c r="H25" i="27" s="1"/>
  <c r="H26" i="27" s="1"/>
  <c r="H27" i="27" s="1"/>
  <c r="H28" i="27" s="1"/>
  <c r="H29" i="27" s="1"/>
  <c r="H30" i="27" s="1"/>
  <c r="H35" i="27"/>
  <c r="H36" i="27"/>
  <c r="H37" i="27"/>
  <c r="H38" i="27" s="1"/>
  <c r="H39" i="27" s="1"/>
  <c r="D8" i="27"/>
  <c r="D9" i="27" s="1"/>
  <c r="D10" i="27" s="1"/>
  <c r="D11" i="27" s="1"/>
  <c r="D12" i="27" s="1"/>
  <c r="D13" i="27" s="1"/>
  <c r="D14" i="27" s="1"/>
  <c r="D15" i="27" s="1"/>
  <c r="D16" i="27" s="1"/>
  <c r="D17" i="27" s="1"/>
  <c r="D18" i="27" s="1"/>
  <c r="D19" i="27" s="1"/>
  <c r="D20" i="27" s="1"/>
  <c r="D21" i="27" s="1"/>
  <c r="D22" i="27" s="1"/>
  <c r="D23" i="27" s="1"/>
  <c r="D24" i="27" s="1"/>
  <c r="D25" i="27" s="1"/>
  <c r="D26" i="27" s="1"/>
  <c r="D27" i="27" s="1"/>
  <c r="D28" i="27" s="1"/>
  <c r="D29" i="27" s="1"/>
  <c r="D30" i="27" s="1"/>
  <c r="D31" i="27" s="1"/>
  <c r="D32" i="27" s="1"/>
  <c r="D33" i="27" s="1"/>
  <c r="D34" i="27" s="1"/>
  <c r="H14" i="29" l="1"/>
  <c r="H7" i="29" l="1"/>
  <c r="H6" i="29"/>
  <c r="H11" i="29"/>
  <c r="G7" i="29"/>
  <c r="G12" i="29"/>
  <c r="H12" i="29" s="1"/>
  <c r="G11" i="29"/>
  <c r="E9" i="29"/>
  <c r="G9" i="29" s="1"/>
  <c r="H9" i="29" s="1"/>
  <c r="E5" i="29"/>
  <c r="F5" i="29" s="1"/>
  <c r="G2" i="29"/>
  <c r="H2" i="29" s="1"/>
  <c r="G3" i="29"/>
  <c r="H3" i="29" s="1"/>
  <c r="G4" i="29"/>
  <c r="H4" i="29" s="1"/>
  <c r="G6" i="29"/>
  <c r="G8" i="29"/>
  <c r="H8" i="29" s="1"/>
  <c r="G10" i="29"/>
  <c r="H10" i="29" s="1"/>
  <c r="E3" i="14"/>
  <c r="E4" i="14"/>
  <c r="E5" i="14"/>
  <c r="E2" i="14"/>
  <c r="G5" i="29" l="1"/>
  <c r="H5" i="29" s="1"/>
  <c r="C4" i="12"/>
  <c r="C3" i="13"/>
  <c r="D3" i="13" s="1"/>
  <c r="B24" i="31" l="1"/>
  <c r="E15" i="30" l="1"/>
  <c r="E16" i="30"/>
  <c r="E17" i="30"/>
  <c r="E18" i="30"/>
  <c r="E19" i="30"/>
  <c r="E20" i="30"/>
  <c r="E21" i="30"/>
  <c r="E22" i="30"/>
  <c r="E23" i="30"/>
  <c r="D19" i="11" s="1"/>
  <c r="E24" i="30"/>
  <c r="E25" i="30"/>
  <c r="E26" i="30"/>
  <c r="E27" i="30"/>
  <c r="E28" i="30"/>
  <c r="E29" i="30"/>
  <c r="E30" i="30"/>
  <c r="E31" i="30"/>
  <c r="E32" i="30"/>
  <c r="E33" i="30"/>
  <c r="D38" i="11" s="1"/>
  <c r="E34" i="30"/>
  <c r="E35" i="30"/>
  <c r="E36" i="30"/>
  <c r="E37" i="30"/>
  <c r="E38" i="30"/>
  <c r="E39" i="30"/>
  <c r="E40" i="30"/>
  <c r="E41" i="30"/>
  <c r="C18" i="11"/>
  <c r="C32" i="11"/>
  <c r="G35" i="19"/>
  <c r="B7" i="11" s="1"/>
  <c r="G36" i="19"/>
  <c r="G37" i="19"/>
  <c r="G38" i="19"/>
  <c r="G39" i="19"/>
  <c r="G34" i="19"/>
  <c r="G29" i="19"/>
  <c r="B28" i="11" s="1"/>
  <c r="G30" i="19"/>
  <c r="B29" i="11" s="1"/>
  <c r="G20" i="19"/>
  <c r="B27" i="11" s="1"/>
  <c r="B7" i="18"/>
  <c r="B6" i="18"/>
  <c r="D27" i="11"/>
  <c r="D28" i="11"/>
  <c r="D29" i="11"/>
  <c r="C27" i="11"/>
  <c r="C28" i="11"/>
  <c r="C29" i="11"/>
  <c r="B6" i="11"/>
  <c r="B31" i="11"/>
  <c r="D32" i="11"/>
  <c r="D31" i="11"/>
  <c r="D6" i="18"/>
  <c r="D36" i="11"/>
  <c r="D4" i="18"/>
  <c r="D3" i="18"/>
  <c r="D20" i="11"/>
  <c r="D10" i="18"/>
  <c r="D24" i="11"/>
  <c r="E14" i="30"/>
  <c r="E13" i="30"/>
  <c r="D16" i="11" s="1"/>
  <c r="E12" i="30"/>
  <c r="D15" i="11" s="1"/>
  <c r="E11" i="30"/>
  <c r="E10" i="30"/>
  <c r="E9" i="30"/>
  <c r="E8" i="30"/>
  <c r="D9" i="18" s="1"/>
  <c r="E7" i="30"/>
  <c r="E6" i="30"/>
  <c r="D8" i="18" s="1"/>
  <c r="E5" i="30"/>
  <c r="E4" i="30"/>
  <c r="E3" i="30"/>
  <c r="E2" i="30"/>
  <c r="C8" i="11"/>
  <c r="C9" i="18"/>
  <c r="C2" i="11"/>
  <c r="C15" i="11"/>
  <c r="C16" i="11"/>
  <c r="C22" i="11"/>
  <c r="C24" i="11"/>
  <c r="C10" i="18"/>
  <c r="C20" i="11"/>
  <c r="C37" i="11"/>
  <c r="C7" i="18"/>
  <c r="C34" i="11"/>
  <c r="G6" i="19"/>
  <c r="B8" i="18" s="1"/>
  <c r="G7" i="19"/>
  <c r="G8" i="19"/>
  <c r="B9" i="18" s="1"/>
  <c r="G9" i="19"/>
  <c r="G10" i="19"/>
  <c r="G11" i="19"/>
  <c r="G12" i="19"/>
  <c r="B15" i="11" s="1"/>
  <c r="G13" i="19"/>
  <c r="B16" i="11" s="1"/>
  <c r="G14" i="19"/>
  <c r="B22" i="11" s="1"/>
  <c r="G15" i="19"/>
  <c r="G16" i="19"/>
  <c r="G17" i="19"/>
  <c r="B17" i="11" s="1"/>
  <c r="G18" i="19"/>
  <c r="B25" i="11" s="1"/>
  <c r="G19" i="19"/>
  <c r="B26" i="11" s="1"/>
  <c r="G21" i="19"/>
  <c r="G22" i="19"/>
  <c r="B10" i="18" s="1"/>
  <c r="G23" i="19"/>
  <c r="B19" i="11" s="1"/>
  <c r="G24" i="19"/>
  <c r="G25" i="19"/>
  <c r="G26" i="19"/>
  <c r="B4" i="18" s="1"/>
  <c r="G27" i="19"/>
  <c r="B5" i="11" s="1"/>
  <c r="G28" i="19"/>
  <c r="B36" i="11" s="1"/>
  <c r="G31" i="19"/>
  <c r="G32" i="19"/>
  <c r="G33" i="19"/>
  <c r="B38" i="11" s="1"/>
  <c r="G40" i="19"/>
  <c r="B41" i="11" s="1"/>
  <c r="G41" i="19"/>
  <c r="D5" i="11" l="1"/>
  <c r="D39" i="11"/>
  <c r="C41" i="11"/>
  <c r="D41" i="11"/>
  <c r="D26" i="11"/>
  <c r="D12" i="11"/>
  <c r="D7" i="11"/>
  <c r="D23" i="11"/>
  <c r="D30" i="11"/>
  <c r="D14" i="11"/>
  <c r="D40" i="11"/>
  <c r="D6" i="11"/>
  <c r="D4" i="11"/>
  <c r="D10" i="11"/>
  <c r="D25" i="11"/>
  <c r="D22" i="11"/>
  <c r="D35" i="11"/>
  <c r="D13" i="11"/>
  <c r="D33" i="11"/>
  <c r="D5" i="18"/>
  <c r="D7" i="18"/>
  <c r="E7" i="18" s="1"/>
  <c r="D21" i="11"/>
  <c r="D3" i="11"/>
  <c r="D18" i="11"/>
  <c r="D17" i="11"/>
  <c r="D2" i="11"/>
  <c r="D8" i="11"/>
  <c r="D2" i="18"/>
  <c r="D37" i="11"/>
  <c r="D9" i="11"/>
  <c r="D34" i="11"/>
  <c r="C7" i="11"/>
  <c r="C30" i="11"/>
  <c r="C5" i="11"/>
  <c r="C19" i="11"/>
  <c r="C26" i="11"/>
  <c r="C23" i="11"/>
  <c r="C14" i="11"/>
  <c r="C39" i="11"/>
  <c r="C12" i="11"/>
  <c r="E10" i="18"/>
  <c r="C40" i="11"/>
  <c r="C6" i="11"/>
  <c r="C4" i="11"/>
  <c r="C10" i="11"/>
  <c r="C25" i="11"/>
  <c r="C35" i="11"/>
  <c r="C13" i="11"/>
  <c r="C33" i="11"/>
  <c r="C2" i="18"/>
  <c r="C4" i="18"/>
  <c r="E4" i="18" s="1"/>
  <c r="C8" i="18"/>
  <c r="E8" i="18" s="1"/>
  <c r="C11" i="11"/>
  <c r="C21" i="11"/>
  <c r="C38" i="11"/>
  <c r="C3" i="11"/>
  <c r="C17" i="11"/>
  <c r="C6" i="18"/>
  <c r="E6" i="18" s="1"/>
  <c r="E9" i="18"/>
  <c r="C31" i="11"/>
  <c r="C36" i="11"/>
  <c r="C9" i="11"/>
  <c r="C3" i="18"/>
  <c r="C5" i="18"/>
  <c r="B4" i="11"/>
  <c r="B2" i="11"/>
  <c r="B3" i="11"/>
  <c r="B8" i="11"/>
  <c r="B40" i="11"/>
  <c r="B10" i="11"/>
  <c r="B14" i="11"/>
  <c r="B21" i="11"/>
  <c r="B32" i="11"/>
  <c r="B37" i="11"/>
  <c r="B20" i="11"/>
  <c r="B9" i="11"/>
  <c r="B2" i="18"/>
  <c r="B3" i="18"/>
  <c r="B5" i="18"/>
  <c r="B23" i="11"/>
  <c r="B30" i="11"/>
  <c r="B24" i="11"/>
  <c r="B39" i="11"/>
  <c r="B13" i="11"/>
  <c r="B35" i="11"/>
  <c r="B18" i="11"/>
  <c r="D11" i="11"/>
  <c r="G3" i="19"/>
  <c r="G4" i="19"/>
  <c r="G5" i="19"/>
  <c r="G2" i="19"/>
  <c r="E3" i="18" l="1"/>
  <c r="E2" i="18"/>
  <c r="E5" i="18"/>
  <c r="B12" i="11"/>
  <c r="B33" i="11"/>
  <c r="E33" i="11" s="1"/>
  <c r="B11" i="11"/>
  <c r="B42" i="11" s="1"/>
  <c r="B44" i="11" s="1"/>
  <c r="B34" i="11"/>
  <c r="E34" i="11" s="1"/>
  <c r="D42" i="11"/>
  <c r="D44" i="11" s="1"/>
  <c r="C42" i="11"/>
  <c r="C44" i="11" s="1"/>
  <c r="E32" i="11"/>
  <c r="E41" i="11"/>
  <c r="E40" i="11"/>
  <c r="E21" i="11"/>
  <c r="E31" i="11"/>
  <c r="E7" i="11"/>
  <c r="E6" i="11"/>
  <c r="E38" i="11"/>
  <c r="E37" i="11"/>
  <c r="E30" i="11"/>
  <c r="E29" i="11"/>
  <c r="H30" i="11"/>
  <c r="E28" i="11"/>
  <c r="E36" i="11"/>
  <c r="E5" i="11"/>
  <c r="E4" i="11"/>
  <c r="E3" i="11"/>
  <c r="E20" i="11"/>
  <c r="E19" i="11"/>
  <c r="E10" i="11"/>
  <c r="E18" i="11"/>
  <c r="E27" i="11"/>
  <c r="E26" i="11"/>
  <c r="E25" i="11"/>
  <c r="E17" i="11"/>
  <c r="E24" i="11"/>
  <c r="E23" i="11"/>
  <c r="E22" i="11"/>
  <c r="E16" i="11"/>
  <c r="E15" i="11"/>
  <c r="E14" i="11"/>
  <c r="E35" i="11"/>
  <c r="E2" i="11"/>
  <c r="E9" i="11"/>
  <c r="E39" i="11"/>
  <c r="E13" i="11"/>
  <c r="E8" i="11"/>
  <c r="E12" i="11"/>
  <c r="B13" i="15"/>
  <c r="H14" i="18" s="1"/>
  <c r="H16" i="18" s="1"/>
  <c r="B13" i="14" l="1"/>
  <c r="E11" i="11"/>
  <c r="B10" i="12"/>
  <c r="B15" i="15"/>
  <c r="H14" i="11"/>
  <c r="H16" i="11" s="1"/>
  <c r="E44" i="11"/>
  <c r="E42" i="11"/>
  <c r="H29" i="18" l="1"/>
  <c r="H29" i="11"/>
  <c r="B12" i="12"/>
  <c r="H19" i="18"/>
  <c r="H21" i="18" s="1"/>
  <c r="H19" i="11"/>
  <c r="H21" i="11" s="1"/>
  <c r="B15" i="14"/>
  <c r="B12" i="13" l="1"/>
  <c r="B14" i="16"/>
  <c r="H31" i="18"/>
  <c r="H31" i="11"/>
  <c r="H24" i="18" l="1"/>
  <c r="H26" i="18" s="1"/>
  <c r="H24" i="11"/>
  <c r="H26" i="11" s="1"/>
  <c r="B14" i="13"/>
  <c r="H34" i="18"/>
  <c r="H36" i="18" s="1"/>
  <c r="B16" i="16"/>
  <c r="H34" i="11"/>
  <c r="H36" i="11" s="1"/>
</calcChain>
</file>

<file path=xl/sharedStrings.xml><?xml version="1.0" encoding="utf-8"?>
<sst xmlns="http://schemas.openxmlformats.org/spreadsheetml/2006/main" count="685" uniqueCount="281">
  <si>
    <t xml:space="preserve">JANUARY </t>
  </si>
  <si>
    <t>FEBRUARY</t>
  </si>
  <si>
    <t>MARCH</t>
  </si>
  <si>
    <t>APRIL</t>
  </si>
  <si>
    <t>MAY</t>
  </si>
  <si>
    <t>JUNE</t>
  </si>
  <si>
    <t>SUN</t>
  </si>
  <si>
    <t>MON</t>
  </si>
  <si>
    <t xml:space="preserve">TUE </t>
  </si>
  <si>
    <t>WED</t>
  </si>
  <si>
    <t>THU</t>
  </si>
  <si>
    <t>FRI</t>
  </si>
  <si>
    <t>SAT</t>
  </si>
  <si>
    <t>TUE</t>
  </si>
  <si>
    <t>JANUARY</t>
  </si>
  <si>
    <t xml:space="preserve">JULY </t>
  </si>
  <si>
    <t>SEPTEMBER</t>
  </si>
  <si>
    <t>OCTOBER</t>
  </si>
  <si>
    <t>NOVEMBER</t>
  </si>
  <si>
    <t>DECEMBER</t>
  </si>
  <si>
    <t>T</t>
  </si>
  <si>
    <t>R</t>
  </si>
  <si>
    <t>A</t>
  </si>
  <si>
    <t>I</t>
  </si>
  <si>
    <t>N</t>
  </si>
  <si>
    <t>G</t>
  </si>
  <si>
    <t>E</t>
  </si>
  <si>
    <t>D</t>
  </si>
  <si>
    <t>S</t>
  </si>
  <si>
    <t>L</t>
  </si>
  <si>
    <t>Y</t>
  </si>
  <si>
    <t>JULY</t>
  </si>
  <si>
    <t>AUGUST</t>
  </si>
  <si>
    <t>ERA - EMPLOYMENT RELATIONS AWARENESS</t>
  </si>
  <si>
    <t>ERS - EMPLOYMENT RELATIONS FOR SUPERVISORS</t>
  </si>
  <si>
    <t>IND - INDUCTION</t>
  </si>
  <si>
    <t>ERM - EMPLOYMENT RELATIONS FOR MANAGERS</t>
  </si>
  <si>
    <t>ACP - AWARENESS ON COMPANY POLICIES</t>
  </si>
  <si>
    <t>FE - FIRE EVACUATION</t>
  </si>
  <si>
    <t>SUVA</t>
  </si>
  <si>
    <t>NADI</t>
  </si>
  <si>
    <t>LABASA</t>
  </si>
  <si>
    <t>TOTAL</t>
  </si>
  <si>
    <t>SWP - SAFE WORK PRACTICES</t>
  </si>
  <si>
    <t>TOTAL SESSIONS</t>
  </si>
  <si>
    <t>EST. PARTICIPANTS PER SESSION</t>
  </si>
  <si>
    <t>TOTAL NO. OF PARTICIPANTS PER DISTRICT</t>
  </si>
  <si>
    <t>LTKA</t>
  </si>
  <si>
    <t>MANAGEMENT COURSES</t>
  </si>
  <si>
    <t>LEADERSHIP COURSES</t>
  </si>
  <si>
    <t>OHS COURSES</t>
  </si>
  <si>
    <t>GENERIC COURSES</t>
  </si>
  <si>
    <t>ER &amp; IR COURSES</t>
  </si>
  <si>
    <t>Key:</t>
  </si>
  <si>
    <t>ER/IR COURSES</t>
  </si>
  <si>
    <t>CUSTOMER SERVICE &amp; GENERIC COURSES</t>
  </si>
  <si>
    <t>IN-HOUSE COURSES</t>
  </si>
  <si>
    <t>Estimated Number of OHS Sessions</t>
  </si>
  <si>
    <t>Overall Estimated Number of Employees</t>
  </si>
  <si>
    <t>% Trained in OHS</t>
  </si>
  <si>
    <t>Estimated Number of Management Sessions</t>
  </si>
  <si>
    <t>% Trained in Management</t>
  </si>
  <si>
    <t>Estimated Number of Leadership Sessions</t>
  </si>
  <si>
    <t>% Trained in Leadership</t>
  </si>
  <si>
    <t>Estimated Number of ER/IR Sessions</t>
  </si>
  <si>
    <t>% Trained in ER/IR</t>
  </si>
  <si>
    <t>Estimated Number of Generic Sessions</t>
  </si>
  <si>
    <t xml:space="preserve">% Trained in Generic </t>
  </si>
  <si>
    <t>Estimated Numbers for Management Sessions</t>
  </si>
  <si>
    <t>Estimated Numbers for Leadership Sessions</t>
  </si>
  <si>
    <t>Estimated Numbers for ER/IR Sessions</t>
  </si>
  <si>
    <t>Estimated Numbers for OHS Sessions</t>
  </si>
  <si>
    <t>ACSE - ACHIEVING CUSTOMER SERVICE EXCELLENCE</t>
  </si>
  <si>
    <t>FSBH - FOOD SAFETY AND BASIC HYGIENE</t>
  </si>
  <si>
    <t>BST - BUILDING SUCCESSFUL TEAMS</t>
  </si>
  <si>
    <t>DDC - DEALING WITH DIFFICULT CUSTOMERS</t>
  </si>
  <si>
    <t>IFA - INDUSTRIAL FIRST AID TRAINING</t>
  </si>
  <si>
    <t>HDG - HANDLING DISCIPLINE &amp; GREVIANCE</t>
  </si>
  <si>
    <t>MCCS - MANAGING &amp; COACHING YOUR CUSTOMER SERVICE TEAM</t>
  </si>
  <si>
    <t>OHS1&amp;2 - OHS MODULE 1 &amp; 2</t>
  </si>
  <si>
    <t>OHS3&amp;4 - OHS MODULE 3 &amp;4</t>
  </si>
  <si>
    <t>WP - WORKPLACE PROFESSIONALISM</t>
  </si>
  <si>
    <t>CT - CRITICAL THINKING: PROBLEM SOLVING &amp; DECISION MAKING</t>
  </si>
  <si>
    <t>MDP - MANAGEMENT DEVELOPMENT PROGRAM</t>
  </si>
  <si>
    <t>QPI - QUALITY &amp; PRODUCTIVITY IMPROVEMENT</t>
  </si>
  <si>
    <t>CSC - CREATING A SERVICE CULTURE</t>
  </si>
  <si>
    <t>LS - LEADERSHIP: GREAT LEADERS, GREAT TEAMS, GREAT RESULTS</t>
  </si>
  <si>
    <t>MASM - MANAGING ABSENTEEISM THROUGH SELF-MANAGEMENT</t>
  </si>
  <si>
    <t>MASW - MANAGING ABSENTEEISM AT WORKPLACE FOR SUPERVISORS</t>
  </si>
  <si>
    <t>FWT - FIRE WARDENS TRAINING</t>
  </si>
  <si>
    <t>WIT - WORKING IN TEAMS: BE A TEAM PLAYER</t>
  </si>
  <si>
    <t>HIV - HIV/AIDS AWARENESS TRAINING</t>
  </si>
  <si>
    <t>MPPI - MANAGING PEOPLE FOR PERFORMANCE IMPROVEMENT</t>
  </si>
  <si>
    <t>BCS - BUSINESS COMMUNICATION SKILLS</t>
  </si>
  <si>
    <t>PS - PROFESSIONAL SELLING</t>
  </si>
  <si>
    <t>MT - MANAGING TIME &amp; ORGANISING WORK</t>
  </si>
  <si>
    <t>UOHSLP - UNDERSTANDING OHS LEGISLATIONS &amp; POLICIES</t>
  </si>
  <si>
    <t>OHSMS - OHS FOR MANAGERS &amp; SUPERVISORS</t>
  </si>
  <si>
    <t>RM - RETAIL MANAGEMENT</t>
  </si>
  <si>
    <t>ASM - ANGER &amp; STRESS MANAGEMENT</t>
  </si>
  <si>
    <t>CCP - COUNSELING &amp; COACHING FOR PERFORMANCE</t>
  </si>
  <si>
    <t>WPH - WORKPLACE HARASSMENT</t>
  </si>
  <si>
    <t>RSM - RETAIL &amp; SERVICES MARKETING</t>
  </si>
  <si>
    <t>CENTRAL</t>
  </si>
  <si>
    <t>WEST</t>
  </si>
  <si>
    <t>NORTH</t>
  </si>
  <si>
    <t>Estimated Leadership Training for 2015</t>
  </si>
  <si>
    <t>Estimated Management Training for 2015</t>
  </si>
  <si>
    <t>Estimated ER/IR Training for 2015</t>
  </si>
  <si>
    <t>Estimated OHS Training for 2015</t>
  </si>
  <si>
    <t>Estimated Generic Training for 2015</t>
  </si>
  <si>
    <t>IN-HOUSE COURSES 2015</t>
  </si>
  <si>
    <t>HIRA - HAZARD IDENTIFICATION &amp; RISK ASSESSMENT</t>
  </si>
  <si>
    <t>RCI - RESOVLING CONFLICTS INTELLIGENTLY</t>
  </si>
  <si>
    <t>Estimated Management Training for 2016</t>
  </si>
  <si>
    <t>Estimated Leadership Training for 2016</t>
  </si>
  <si>
    <t>Estimated ER/IR Training for 2016</t>
  </si>
  <si>
    <t>Estimated OHS Training for 2016</t>
  </si>
  <si>
    <t>Estimated Generic Training for 2016</t>
  </si>
  <si>
    <t>Site</t>
  </si>
  <si>
    <t>Position</t>
  </si>
  <si>
    <t>No Required</t>
  </si>
  <si>
    <t>New/ Replacement</t>
  </si>
  <si>
    <t>Number recruited</t>
  </si>
  <si>
    <t>Required Manpower</t>
  </si>
  <si>
    <t>Current Manpower</t>
  </si>
  <si>
    <t>Denarau</t>
  </si>
  <si>
    <t>Senior Site Supervisor</t>
  </si>
  <si>
    <t>New Post</t>
  </si>
  <si>
    <t>Westin</t>
  </si>
  <si>
    <t>Security Officers</t>
  </si>
  <si>
    <t>Replacements</t>
  </si>
  <si>
    <t>DCL</t>
  </si>
  <si>
    <t xml:space="preserve">24 Guards was supplied to Denarau for the month of April </t>
  </si>
  <si>
    <t>Denarau -Special Duties</t>
  </si>
  <si>
    <t> 5</t>
  </si>
  <si>
    <t>Lautoka (Danam)</t>
  </si>
  <si>
    <t>Relieving guards</t>
  </si>
  <si>
    <t>Fijian</t>
  </si>
  <si>
    <t>Replacement</t>
  </si>
  <si>
    <t>Outrigger</t>
  </si>
  <si>
    <t>Sonaisali</t>
  </si>
  <si>
    <t>relievers and for the guards to</t>
  </si>
  <si>
    <t>Nadi Outside Location</t>
  </si>
  <si>
    <t>102+10 for Relievers/Replacement for upcoming dismiss/resignation</t>
  </si>
  <si>
    <t>Recruitment Breakdown For Month Of April</t>
  </si>
  <si>
    <t xml:space="preserve">Date </t>
  </si>
  <si>
    <t>WESTINN  </t>
  </si>
  <si>
    <t>LTK</t>
  </si>
  <si>
    <t>ISLAND</t>
  </si>
  <si>
    <t>SIGATOKA</t>
  </si>
  <si>
    <t>-</t>
  </si>
  <si>
    <t>18/04/2016</t>
  </si>
  <si>
    <t>26/04/2016</t>
  </si>
  <si>
    <t>1CRO</t>
  </si>
  <si>
    <t>5(Will Send their set up Forms Today)</t>
  </si>
  <si>
    <t>Pending Recruitment</t>
  </si>
  <si>
    <t>SOP'S- SITE SPECIFIC</t>
  </si>
  <si>
    <t>TOTAL NO OF STAFFS</t>
  </si>
  <si>
    <t>SUPERVISOR TRAINING- REFRESHER 1 DAY SESSION</t>
  </si>
  <si>
    <t>SUPERVISOR TRAINING- 3 DAY SESSION</t>
  </si>
  <si>
    <t>MOBILE SUPERVISOR TRAINING</t>
  </si>
  <si>
    <t>CRO TRAINING- 1 DAY</t>
  </si>
  <si>
    <t>IND - INDUCTION - 5 Day</t>
  </si>
  <si>
    <t>CCP - COUNSELING &amp; COACHING FOR PERFORMANCE- 1 Day</t>
  </si>
  <si>
    <t>ACP - AWARENESS ON COMPANY POLICIES - 1 Day</t>
  </si>
  <si>
    <t>RELEASED IN A SESSION</t>
  </si>
  <si>
    <t>No of session</t>
  </si>
  <si>
    <t>CSE-CUSTOMER SERVICE EXCELLENCE- 2 DAYS</t>
  </si>
  <si>
    <t>SUP, CRO +40 GUARDS</t>
  </si>
  <si>
    <t>RW- REPORT WRITING - 1 DAY</t>
  </si>
  <si>
    <t>CRO'S, SUP</t>
  </si>
  <si>
    <t>ALL GUARDS</t>
  </si>
  <si>
    <t>HOTEL SECURITY COMPANY- 2 DAY SESSION</t>
  </si>
  <si>
    <t>TECH'S TRAINING ( CS &amp; SELLING SKILLS)- 1  DAY SESSION</t>
  </si>
  <si>
    <t>TOTAL no of sessions required</t>
  </si>
  <si>
    <t>SOP'S SITE SPECIFIC</t>
  </si>
  <si>
    <t>IN-HOUSE COURSES 2016- WEST</t>
  </si>
  <si>
    <t>TOTAL STAFF REQUIRED TO BE TRAINED</t>
  </si>
  <si>
    <t>TOTAL STAFFS RELEASED/ SESSION</t>
  </si>
  <si>
    <t>Priority</t>
  </si>
  <si>
    <t>2 Hours</t>
  </si>
  <si>
    <t>Course Code</t>
  </si>
  <si>
    <t>SUP</t>
  </si>
  <si>
    <t>MST</t>
  </si>
  <si>
    <t>CROT</t>
  </si>
  <si>
    <t>CCP</t>
  </si>
  <si>
    <t>IND</t>
  </si>
  <si>
    <t>FE</t>
  </si>
  <si>
    <t>OHS 1 &amp;2</t>
  </si>
  <si>
    <t>TT</t>
  </si>
  <si>
    <t>HST</t>
  </si>
  <si>
    <t>SOP'S</t>
  </si>
  <si>
    <t xml:space="preserve">FIRE EVACUATION </t>
  </si>
  <si>
    <t xml:space="preserve"> INDUSTRIAL FIRST AID TRAINING</t>
  </si>
  <si>
    <t>OHS MODULE 1 &amp; 2</t>
  </si>
  <si>
    <t>CRO TRAINING</t>
  </si>
  <si>
    <t>COUNSELING &amp; COACHING FOR PERFORMANCE</t>
  </si>
  <si>
    <t xml:space="preserve">INDUCTION </t>
  </si>
  <si>
    <t>TECH'S TRAINING ( CS &amp; SELLING SKILLS)</t>
  </si>
  <si>
    <t>HOTEL SECURITY TRAINING</t>
  </si>
  <si>
    <t>Target Group</t>
  </si>
  <si>
    <t>H</t>
  </si>
  <si>
    <t>M</t>
  </si>
  <si>
    <t>Supervisors</t>
  </si>
  <si>
    <t>MS</t>
  </si>
  <si>
    <t>CRO's</t>
  </si>
  <si>
    <t>Supervisors, Managers</t>
  </si>
  <si>
    <t>Supervisors, MS, I Staff per site</t>
  </si>
  <si>
    <t xml:space="preserve">Committee Members, </t>
  </si>
  <si>
    <t>Supervisors, CRO</t>
  </si>
  <si>
    <t>TECH'S</t>
  </si>
  <si>
    <t>ALL Hotel Deployed staff's</t>
  </si>
  <si>
    <t xml:space="preserve">All Levels </t>
  </si>
  <si>
    <t>All Levels</t>
  </si>
  <si>
    <t>No of Training Days</t>
  </si>
  <si>
    <t xml:space="preserve">Training Duration ( DAYS) </t>
  </si>
  <si>
    <t>EFFECTIVE CUSTOMER SERVICE TRAINING</t>
  </si>
  <si>
    <t>SUPERVISORY MANAGEMENT TRAINING</t>
  </si>
  <si>
    <t>ECS</t>
  </si>
  <si>
    <t>IFA</t>
  </si>
  <si>
    <t>ECS- SUVA</t>
  </si>
  <si>
    <t>MST- SUVA</t>
  </si>
  <si>
    <t>BFA- NADI</t>
  </si>
  <si>
    <t>SUP- NDI</t>
  </si>
  <si>
    <t>SUP- SUVA</t>
  </si>
  <si>
    <t>SUP-SUVA</t>
  </si>
  <si>
    <t>MST-SUVA</t>
  </si>
  <si>
    <t>DG- NADI</t>
  </si>
  <si>
    <t>DG- NADI / HST- SUVA</t>
  </si>
  <si>
    <t>DG- NAD / HST- SUVA</t>
  </si>
  <si>
    <t>DG- NADI/ HST- SUVA</t>
  </si>
  <si>
    <t>EU- SUVA</t>
  </si>
  <si>
    <t>Evergreen International Fiji, LLC -  TRAINING PLAN 2017</t>
  </si>
  <si>
    <t>Public Holiday</t>
  </si>
  <si>
    <t>SI -  Security Induction</t>
  </si>
  <si>
    <t>II- Initial Induction</t>
  </si>
  <si>
    <t>ECS-Effective Customer Service</t>
  </si>
  <si>
    <t>SR- Security Refresher</t>
  </si>
  <si>
    <t>HST- Hotel Security Training</t>
  </si>
  <si>
    <t>DG- Dangerous Goods</t>
  </si>
  <si>
    <t>EU- European Union Training</t>
  </si>
  <si>
    <t>USS- US  Embassy Security Training</t>
  </si>
  <si>
    <t>USSR- US Embassy Security Refresher Training</t>
  </si>
  <si>
    <t>SM- Supervisory Management</t>
  </si>
  <si>
    <t>MSSAM- Mobile Supervisory in Security Alarm Management</t>
  </si>
  <si>
    <t xml:space="preserve">FE- Fire Equipment Handling </t>
  </si>
  <si>
    <t>BFA- Basic First Aid</t>
  </si>
  <si>
    <t>OHS Module 1 &amp; 2</t>
  </si>
  <si>
    <t>SI - SUVA/ NADI</t>
  </si>
  <si>
    <t>SM- SUVA/NADI</t>
  </si>
  <si>
    <t>MSSAM-SUVA</t>
  </si>
  <si>
    <t>II-SUVA</t>
  </si>
  <si>
    <t xml:space="preserve">SI - SUVA/ NADI </t>
  </si>
  <si>
    <t>BFA- SUVA</t>
  </si>
  <si>
    <t>BFA- SUVA / II-Suva</t>
  </si>
  <si>
    <t>ECS-  Suva</t>
  </si>
  <si>
    <t>ECS-  Suva/ NADI</t>
  </si>
  <si>
    <t>ECS-  Suva/ HST NADI</t>
  </si>
  <si>
    <t>SM-SUVA</t>
  </si>
  <si>
    <t>ECS-SUVA</t>
  </si>
  <si>
    <t>SI-SUVA</t>
  </si>
  <si>
    <t>ECS-NADI</t>
  </si>
  <si>
    <t>MSSAM- NADI / DG-SUVA</t>
  </si>
  <si>
    <t>MSSAM- NADI /DG-SUVA</t>
  </si>
  <si>
    <t>BFA-NADI/  ECS-SUVA</t>
  </si>
  <si>
    <t>BFA-NADI/ ECS-SUVA</t>
  </si>
  <si>
    <t>ECS-NADI/ ECS-SUVA</t>
  </si>
  <si>
    <t>DG- NADI / USSR- SUVA</t>
  </si>
  <si>
    <t>ECS-NADI / USSR- SUVA</t>
  </si>
  <si>
    <t>SR-SUVA</t>
  </si>
  <si>
    <t>HST- NADI/ SM-SUVA</t>
  </si>
  <si>
    <t>HST- NADI  / SM-SUVA</t>
  </si>
  <si>
    <t>SR-NADI/ SR-SUVA</t>
  </si>
  <si>
    <t>SI- SUVA/ SI- NADI</t>
  </si>
  <si>
    <t>HST-NADI/ ECS-SUVA</t>
  </si>
  <si>
    <t>ECS-NADI/ ECS- SUVA</t>
  </si>
  <si>
    <t>FE- SUVA</t>
  </si>
  <si>
    <t>USSR-SUVA</t>
  </si>
  <si>
    <t>DG- NADI/ ECS- SUVA</t>
  </si>
  <si>
    <t>SI-NADI/ SI-SUVA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</si>
</sst>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u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</font>
    <font>
      <sz val="12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6"/>
      <name val="Candara"/>
      <family val="2"/>
    </font>
    <font>
      <sz val="10"/>
      <color theme="1"/>
      <name val="Calibri"/>
      <family val="2"/>
      <scheme val="minor"/>
    </font>
    <font>
      <b/>
      <u/>
      <sz val="11"/>
      <name val="Calibri"/>
      <family val="2"/>
    </font>
    <font>
      <b/>
      <sz val="9"/>
      <name val="Calibri"/>
      <family val="2"/>
      <scheme val="minor"/>
    </font>
    <font>
      <b/>
      <u/>
      <sz val="11"/>
      <name val="Cambria"/>
      <family val="1"/>
      <scheme val="major"/>
    </font>
    <font>
      <sz val="11"/>
      <name val="Calibri"/>
      <family val="2"/>
    </font>
    <font>
      <b/>
      <sz val="1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u/>
      <sz val="11"/>
      <color theme="0"/>
      <name val="Calibri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b/>
      <sz val="10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9" xfId="0" applyBorder="1"/>
    <xf numFmtId="0" fontId="4" fillId="0" borderId="1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3" xfId="0" applyFont="1" applyBorder="1"/>
    <xf numFmtId="0" fontId="4" fillId="0" borderId="7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4" fillId="3" borderId="1" xfId="0" applyFont="1" applyFill="1" applyBorder="1" applyAlignment="1">
      <alignment shrinkToFit="1"/>
    </xf>
    <xf numFmtId="0" fontId="4" fillId="0" borderId="1" xfId="0" applyFont="1" applyFill="1" applyBorder="1" applyAlignment="1">
      <alignment shrinkToFit="1"/>
    </xf>
    <xf numFmtId="0" fontId="4" fillId="0" borderId="1" xfId="0" applyFont="1" applyFill="1" applyBorder="1"/>
    <xf numFmtId="0" fontId="4" fillId="3" borderId="1" xfId="0" applyFont="1" applyFill="1" applyBorder="1"/>
    <xf numFmtId="0" fontId="3" fillId="0" borderId="19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9" fontId="3" fillId="0" borderId="21" xfId="1" applyFont="1" applyBorder="1" applyAlignment="1">
      <alignment horizontal="left"/>
    </xf>
    <xf numFmtId="0" fontId="6" fillId="0" borderId="8" xfId="0" applyFont="1" applyBorder="1"/>
    <xf numFmtId="0" fontId="0" fillId="4" borderId="22" xfId="0" applyFill="1" applyBorder="1"/>
    <xf numFmtId="0" fontId="0" fillId="6" borderId="5" xfId="0" applyFill="1" applyBorder="1"/>
    <xf numFmtId="0" fontId="0" fillId="5" borderId="5" xfId="0" applyFill="1" applyBorder="1"/>
    <xf numFmtId="0" fontId="0" fillId="7" borderId="24" xfId="0" applyFill="1" applyBorder="1"/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horizontal="left" shrinkToFit="1"/>
    </xf>
    <xf numFmtId="0" fontId="4" fillId="0" borderId="1" xfId="0" applyFont="1" applyFill="1" applyBorder="1" applyAlignment="1">
      <alignment horizontal="center" shrinkToFit="1"/>
    </xf>
    <xf numFmtId="0" fontId="4" fillId="0" borderId="29" xfId="0" applyFont="1" applyFill="1" applyBorder="1"/>
    <xf numFmtId="0" fontId="4" fillId="0" borderId="2" xfId="0" applyFont="1" applyFill="1" applyBorder="1" applyAlignment="1">
      <alignment shrinkToFit="1"/>
    </xf>
    <xf numFmtId="0" fontId="4" fillId="0" borderId="2" xfId="0" applyFont="1" applyFill="1" applyBorder="1" applyAlignment="1">
      <alignment horizontal="left" shrinkToFit="1"/>
    </xf>
    <xf numFmtId="0" fontId="4" fillId="0" borderId="29" xfId="0" applyFont="1" applyFill="1" applyBorder="1" applyAlignment="1">
      <alignment horizontal="left"/>
    </xf>
    <xf numFmtId="0" fontId="4" fillId="0" borderId="29" xfId="0" applyFont="1" applyFill="1" applyBorder="1" applyAlignment="1"/>
    <xf numFmtId="0" fontId="4" fillId="0" borderId="2" xfId="0" applyFont="1" applyFill="1" applyBorder="1" applyAlignment="1">
      <alignment horizontal="center" shrinkToFit="1"/>
    </xf>
    <xf numFmtId="0" fontId="10" fillId="2" borderId="1" xfId="0" applyFont="1" applyFill="1" applyBorder="1" applyAlignment="1">
      <alignment shrinkToFit="1"/>
    </xf>
    <xf numFmtId="0" fontId="7" fillId="0" borderId="1" xfId="0" applyFont="1" applyFill="1" applyBorder="1"/>
    <xf numFmtId="0" fontId="3" fillId="0" borderId="1" xfId="0" applyFont="1" applyFill="1" applyBorder="1"/>
    <xf numFmtId="0" fontId="11" fillId="0" borderId="1" xfId="0" applyFont="1" applyFill="1" applyBorder="1"/>
    <xf numFmtId="0" fontId="4" fillId="0" borderId="2" xfId="0" applyFont="1" applyFill="1" applyBorder="1"/>
    <xf numFmtId="0" fontId="13" fillId="0" borderId="1" xfId="0" applyFont="1" applyFill="1" applyBorder="1"/>
    <xf numFmtId="0" fontId="15" fillId="0" borderId="25" xfId="0" applyFont="1" applyBorder="1"/>
    <xf numFmtId="0" fontId="15" fillId="0" borderId="26" xfId="0" applyFont="1" applyBorder="1"/>
    <xf numFmtId="0" fontId="15" fillId="0" borderId="27" xfId="0" applyFont="1" applyBorder="1"/>
    <xf numFmtId="0" fontId="4" fillId="0" borderId="4" xfId="0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14" fontId="4" fillId="0" borderId="33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14" fontId="4" fillId="0" borderId="29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28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4" fontId="4" fillId="0" borderId="29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4" fontId="4" fillId="0" borderId="34" xfId="0" applyNumberFormat="1" applyFont="1" applyBorder="1" applyAlignment="1">
      <alignment horizontal="center" vertical="center"/>
    </xf>
    <xf numFmtId="14" fontId="4" fillId="0" borderId="32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35" xfId="0" applyFont="1" applyBorder="1" applyAlignment="1">
      <alignment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16" fillId="0" borderId="40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/>
    </xf>
    <xf numFmtId="0" fontId="4" fillId="6" borderId="26" xfId="0" applyFont="1" applyFill="1" applyBorder="1" applyAlignment="1">
      <alignment vertical="center" wrapText="1"/>
    </xf>
    <xf numFmtId="0" fontId="4" fillId="8" borderId="26" xfId="0" applyFont="1" applyFill="1" applyBorder="1" applyAlignment="1">
      <alignment vertical="center" wrapText="1"/>
    </xf>
    <xf numFmtId="0" fontId="4" fillId="4" borderId="26" xfId="0" applyFont="1" applyFill="1" applyBorder="1" applyAlignment="1">
      <alignment vertical="center" wrapText="1"/>
    </xf>
    <xf numFmtId="0" fontId="0" fillId="9" borderId="5" xfId="0" applyFill="1" applyBorder="1"/>
    <xf numFmtId="0" fontId="4" fillId="9" borderId="26" xfId="0" applyFont="1" applyFill="1" applyBorder="1" applyAlignment="1">
      <alignment vertical="center" wrapText="1"/>
    </xf>
    <xf numFmtId="0" fontId="4" fillId="8" borderId="27" xfId="0" applyFont="1" applyFill="1" applyBorder="1" applyAlignment="1">
      <alignment vertical="center" wrapText="1"/>
    </xf>
    <xf numFmtId="0" fontId="4" fillId="5" borderId="26" xfId="0" applyFont="1" applyFill="1" applyBorder="1" applyAlignment="1">
      <alignment vertical="center" wrapText="1"/>
    </xf>
    <xf numFmtId="0" fontId="4" fillId="4" borderId="35" xfId="0" applyFont="1" applyFill="1" applyBorder="1" applyAlignment="1">
      <alignment vertical="center" wrapText="1"/>
    </xf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6" fillId="0" borderId="41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4" fillId="0" borderId="26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8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29" xfId="0" applyFont="1" applyFill="1" applyBorder="1" applyAlignment="1">
      <alignment shrinkToFit="1"/>
    </xf>
    <xf numFmtId="0" fontId="4" fillId="0" borderId="19" xfId="0" applyFont="1" applyFill="1" applyBorder="1" applyAlignment="1">
      <alignment shrinkToFit="1"/>
    </xf>
    <xf numFmtId="0" fontId="4" fillId="0" borderId="16" xfId="0" applyFont="1" applyFill="1" applyBorder="1" applyAlignment="1">
      <alignment shrinkToFit="1"/>
    </xf>
    <xf numFmtId="0" fontId="9" fillId="0" borderId="19" xfId="0" applyFont="1" applyFill="1" applyBorder="1" applyAlignment="1">
      <alignment shrinkToFit="1"/>
    </xf>
    <xf numFmtId="0" fontId="10" fillId="2" borderId="16" xfId="0" applyFont="1" applyFill="1" applyBorder="1" applyAlignment="1">
      <alignment shrinkToFit="1"/>
    </xf>
    <xf numFmtId="0" fontId="4" fillId="0" borderId="16" xfId="0" applyFont="1" applyFill="1" applyBorder="1"/>
    <xf numFmtId="0" fontId="4" fillId="0" borderId="16" xfId="0" applyFont="1" applyFill="1" applyBorder="1" applyAlignment="1">
      <alignment horizontal="left" shrinkToFit="1"/>
    </xf>
    <xf numFmtId="0" fontId="7" fillId="0" borderId="16" xfId="0" applyFont="1" applyFill="1" applyBorder="1"/>
    <xf numFmtId="0" fontId="4" fillId="0" borderId="17" xfId="0" applyFont="1" applyFill="1" applyBorder="1" applyAlignment="1">
      <alignment shrinkToFit="1"/>
    </xf>
    <xf numFmtId="0" fontId="9" fillId="0" borderId="19" xfId="0" applyFont="1" applyFill="1" applyBorder="1" applyAlignment="1">
      <alignment horizontal="center" shrinkToFit="1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0" borderId="14" xfId="0" applyFont="1" applyFill="1" applyBorder="1" applyAlignment="1"/>
    <xf numFmtId="0" fontId="9" fillId="0" borderId="47" xfId="0" applyFont="1" applyFill="1" applyBorder="1" applyAlignment="1">
      <alignment horizontal="center" vertical="center" shrinkToFit="1"/>
    </xf>
    <xf numFmtId="0" fontId="10" fillId="2" borderId="48" xfId="0" applyFont="1" applyFill="1" applyBorder="1" applyAlignment="1">
      <alignment shrinkToFit="1"/>
    </xf>
    <xf numFmtId="0" fontId="9" fillId="0" borderId="48" xfId="0" applyFont="1" applyFill="1" applyBorder="1" applyAlignment="1">
      <alignment horizontal="center" vertical="center" shrinkToFit="1"/>
    </xf>
    <xf numFmtId="0" fontId="10" fillId="2" borderId="15" xfId="0" applyFont="1" applyFill="1" applyBorder="1" applyAlignment="1">
      <alignment shrinkToFit="1"/>
    </xf>
    <xf numFmtId="0" fontId="4" fillId="0" borderId="16" xfId="0" applyFont="1" applyFill="1" applyBorder="1" applyAlignment="1">
      <alignment horizontal="center" shrinkToFit="1"/>
    </xf>
    <xf numFmtId="0" fontId="3" fillId="0" borderId="16" xfId="0" applyFont="1" applyFill="1" applyBorder="1" applyAlignment="1">
      <alignment horizontal="center" shrinkToFit="1"/>
    </xf>
    <xf numFmtId="0" fontId="3" fillId="0" borderId="16" xfId="0" applyFont="1" applyFill="1" applyBorder="1" applyAlignment="1">
      <alignment shrinkToFit="1"/>
    </xf>
    <xf numFmtId="0" fontId="3" fillId="0" borderId="16" xfId="0" applyFont="1" applyFill="1" applyBorder="1"/>
    <xf numFmtId="0" fontId="3" fillId="0" borderId="16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 shrinkToFit="1"/>
    </xf>
    <xf numFmtId="0" fontId="4" fillId="0" borderId="17" xfId="0" applyFont="1" applyFill="1" applyBorder="1" applyAlignment="1">
      <alignment horizontal="center" shrinkToFit="1"/>
    </xf>
    <xf numFmtId="0" fontId="4" fillId="0" borderId="44" xfId="0" applyFont="1" applyFill="1" applyBorder="1" applyAlignment="1">
      <alignment horizontal="left" vertical="center"/>
    </xf>
    <xf numFmtId="0" fontId="4" fillId="0" borderId="4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shrinkToFit="1"/>
    </xf>
    <xf numFmtId="0" fontId="10" fillId="3" borderId="16" xfId="0" applyFont="1" applyFill="1" applyBorder="1" applyAlignment="1">
      <alignment shrinkToFit="1"/>
    </xf>
    <xf numFmtId="0" fontId="7" fillId="3" borderId="1" xfId="0" applyFont="1" applyFill="1" applyBorder="1" applyAlignment="1">
      <alignment shrinkToFit="1"/>
    </xf>
    <xf numFmtId="0" fontId="4" fillId="3" borderId="16" xfId="0" applyFont="1" applyFill="1" applyBorder="1" applyAlignment="1">
      <alignment horizontal="center" shrinkToFit="1"/>
    </xf>
    <xf numFmtId="0" fontId="17" fillId="0" borderId="49" xfId="0" applyFont="1" applyBorder="1" applyAlignment="1">
      <alignment vertical="center"/>
    </xf>
    <xf numFmtId="0" fontId="17" fillId="0" borderId="11" xfId="0" applyFont="1" applyBorder="1" applyAlignment="1">
      <alignment vertical="center"/>
    </xf>
    <xf numFmtId="0" fontId="18" fillId="0" borderId="11" xfId="0" applyFont="1" applyBorder="1" applyAlignment="1">
      <alignment vertical="center" wrapText="1"/>
    </xf>
    <xf numFmtId="0" fontId="17" fillId="0" borderId="7" xfId="0" applyFont="1" applyBorder="1" applyAlignment="1">
      <alignment vertical="center"/>
    </xf>
    <xf numFmtId="0" fontId="0" fillId="0" borderId="0" xfId="0" applyAlignment="1"/>
    <xf numFmtId="0" fontId="17" fillId="0" borderId="11" xfId="0" applyFont="1" applyBorder="1" applyAlignment="1">
      <alignment horizontal="center" vertical="center"/>
    </xf>
    <xf numFmtId="14" fontId="17" fillId="0" borderId="49" xfId="0" applyNumberFormat="1" applyFont="1" applyBorder="1" applyAlignment="1">
      <alignment horizontal="left" vertical="center"/>
    </xf>
    <xf numFmtId="0" fontId="17" fillId="0" borderId="49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20" fillId="2" borderId="13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21" fillId="2" borderId="11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center"/>
    </xf>
    <xf numFmtId="0" fontId="19" fillId="2" borderId="7" xfId="0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3" borderId="10" xfId="0" applyFont="1" applyFill="1" applyBorder="1" applyAlignment="1">
      <alignment vertical="center" wrapText="1"/>
    </xf>
    <xf numFmtId="0" fontId="3" fillId="0" borderId="4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3" borderId="5" xfId="0" applyFont="1" applyFill="1" applyBorder="1" applyAlignment="1">
      <alignment vertical="center" wrapText="1"/>
    </xf>
    <xf numFmtId="0" fontId="4" fillId="3" borderId="24" xfId="0" applyFont="1" applyFill="1" applyBorder="1" applyAlignment="1">
      <alignment vertical="center" wrapText="1"/>
    </xf>
    <xf numFmtId="0" fontId="5" fillId="0" borderId="38" xfId="0" applyFont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4" fillId="0" borderId="48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5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9" borderId="52" xfId="0" applyFont="1" applyFill="1" applyBorder="1" applyAlignment="1">
      <alignment vertical="center" wrapText="1"/>
    </xf>
    <xf numFmtId="0" fontId="8" fillId="0" borderId="52" xfId="0" applyFont="1" applyBorder="1" applyAlignment="1">
      <alignment horizontal="center" vertical="center"/>
    </xf>
    <xf numFmtId="0" fontId="23" fillId="10" borderId="0" xfId="0" applyFont="1" applyFill="1"/>
    <xf numFmtId="0" fontId="0" fillId="10" borderId="0" xfId="0" applyFill="1"/>
    <xf numFmtId="0" fontId="23" fillId="4" borderId="0" xfId="0" applyFont="1" applyFill="1"/>
    <xf numFmtId="0" fontId="0" fillId="4" borderId="0" xfId="0" applyFill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9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0" fillId="11" borderId="0" xfId="0" applyFill="1"/>
    <xf numFmtId="0" fontId="1" fillId="0" borderId="0" xfId="0" applyFont="1"/>
    <xf numFmtId="1" fontId="4" fillId="0" borderId="1" xfId="0" applyNumberFormat="1" applyFont="1" applyBorder="1" applyAlignment="1">
      <alignment horizontal="center"/>
    </xf>
    <xf numFmtId="0" fontId="4" fillId="3" borderId="6" xfId="0" applyFont="1" applyFill="1" applyBorder="1" applyAlignment="1">
      <alignment vertical="center" wrapText="1"/>
    </xf>
    <xf numFmtId="0" fontId="0" fillId="0" borderId="27" xfId="0" applyBorder="1" applyAlignment="1">
      <alignment vertic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0" fillId="0" borderId="39" xfId="0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4" fillId="0" borderId="6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10" borderId="44" xfId="0" applyFont="1" applyFill="1" applyBorder="1" applyAlignment="1">
      <alignment horizontal="center" vertical="center"/>
    </xf>
    <xf numFmtId="0" fontId="8" fillId="12" borderId="44" xfId="0" applyFont="1" applyFill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8" fillId="4" borderId="44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1" fontId="0" fillId="0" borderId="44" xfId="0" applyNumberFormat="1" applyBorder="1" applyAlignment="1">
      <alignment horizontal="center" vertical="center"/>
    </xf>
    <xf numFmtId="1" fontId="0" fillId="0" borderId="46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21" fillId="2" borderId="9" xfId="0" applyFont="1" applyFill="1" applyBorder="1" applyAlignment="1">
      <alignment horizontal="left" vertical="center" wrapText="1"/>
    </xf>
    <xf numFmtId="0" fontId="21" fillId="2" borderId="50" xfId="0" applyFont="1" applyFill="1" applyBorder="1" applyAlignment="1">
      <alignment horizontal="left" vertical="center" wrapText="1"/>
    </xf>
    <xf numFmtId="0" fontId="21" fillId="2" borderId="8" xfId="0" applyFont="1" applyFill="1" applyBorder="1" applyAlignment="1">
      <alignment horizontal="left" vertical="center" wrapText="1"/>
    </xf>
    <xf numFmtId="0" fontId="21" fillId="2" borderId="5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10" borderId="1" xfId="0" applyFont="1" applyFill="1" applyBorder="1" applyAlignment="1">
      <alignment shrinkToFit="1"/>
    </xf>
    <xf numFmtId="0" fontId="4" fillId="10" borderId="1" xfId="0" applyFont="1" applyFill="1" applyBorder="1"/>
    <xf numFmtId="0" fontId="10" fillId="10" borderId="16" xfId="0" applyFont="1" applyFill="1" applyBorder="1" applyAlignment="1">
      <alignment shrinkToFit="1"/>
    </xf>
    <xf numFmtId="0" fontId="3" fillId="10" borderId="16" xfId="0" applyFont="1" applyFill="1" applyBorder="1" applyAlignment="1">
      <alignment horizontal="center" shrinkToFit="1"/>
    </xf>
    <xf numFmtId="0" fontId="24" fillId="10" borderId="28" xfId="0" applyFont="1" applyFill="1" applyBorder="1" applyAlignment="1">
      <alignment horizontal="left" vertical="center"/>
    </xf>
    <xf numFmtId="0" fontId="24" fillId="10" borderId="6" xfId="0" applyFont="1" applyFill="1" applyBorder="1" applyAlignment="1">
      <alignment horizontal="left" vertical="center"/>
    </xf>
    <xf numFmtId="0" fontId="24" fillId="10" borderId="4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28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29" xfId="0" applyFont="1" applyFill="1" applyBorder="1" applyAlignment="1">
      <alignment horizontal="left" vertical="center"/>
    </xf>
    <xf numFmtId="0" fontId="12" fillId="0" borderId="22" xfId="0" applyFont="1" applyFill="1" applyBorder="1" applyAlignment="1">
      <alignment horizontal="center"/>
    </xf>
    <xf numFmtId="0" fontId="12" fillId="0" borderId="43" xfId="0" applyFont="1" applyFill="1" applyBorder="1" applyAlignment="1">
      <alignment horizontal="center"/>
    </xf>
    <xf numFmtId="0" fontId="12" fillId="0" borderId="2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left" vertical="center"/>
    </xf>
    <xf numFmtId="0" fontId="4" fillId="0" borderId="39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4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0" fillId="2" borderId="38" xfId="0" applyFont="1" applyFill="1" applyBorder="1" applyAlignment="1">
      <alignment vertical="center"/>
    </xf>
    <xf numFmtId="0" fontId="20" fillId="2" borderId="12" xfId="0" applyFont="1" applyFill="1" applyBorder="1" applyAlignment="1">
      <alignment vertical="center"/>
    </xf>
    <xf numFmtId="0" fontId="20" fillId="2" borderId="13" xfId="0" applyFont="1" applyFill="1" applyBorder="1" applyAlignment="1">
      <alignment vertical="center"/>
    </xf>
    <xf numFmtId="0" fontId="20" fillId="2" borderId="38" xfId="0" applyFont="1" applyFill="1" applyBorder="1" applyAlignment="1">
      <alignment vertical="center" wrapText="1"/>
    </xf>
    <xf numFmtId="0" fontId="20" fillId="2" borderId="13" xfId="0" applyFont="1" applyFill="1" applyBorder="1" applyAlignment="1">
      <alignment vertical="center" wrapText="1"/>
    </xf>
    <xf numFmtId="0" fontId="17" fillId="0" borderId="38" xfId="0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8" fillId="0" borderId="38" xfId="0" applyFont="1" applyBorder="1" applyAlignment="1">
      <alignment vertical="center" wrapText="1"/>
    </xf>
    <xf numFmtId="0" fontId="18" fillId="0" borderId="12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0" fontId="18" fillId="0" borderId="38" xfId="0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7" fillId="0" borderId="38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8" fillId="0" borderId="50" xfId="0" applyFont="1" applyBorder="1" applyAlignment="1">
      <alignment vertical="center"/>
    </xf>
    <xf numFmtId="0" fontId="18" fillId="0" borderId="49" xfId="0" applyFont="1" applyBorder="1" applyAlignment="1">
      <alignment vertical="center"/>
    </xf>
    <xf numFmtId="0" fontId="18" fillId="0" borderId="50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20" fillId="2" borderId="38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4" fillId="0" borderId="12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shrinkToFit="1"/>
    </xf>
  </cellXfs>
  <cellStyles count="2">
    <cellStyle name="Normal" xfId="0" builtinId="0"/>
    <cellStyle name="Percent" xfId="1" builtinId="5"/>
  </cellStyles>
  <dxfs count="5">
    <dxf>
      <fill>
        <patternFill patternType="solid">
          <fgColor rgb="FFF2DCDB"/>
          <bgColor rgb="FF000000"/>
        </patternFill>
      </fill>
    </dxf>
    <dxf>
      <fill>
        <patternFill patternType="solid">
          <fgColor rgb="FFC4D79B"/>
          <bgColor rgb="FF000000"/>
        </patternFill>
      </fill>
    </dxf>
    <dxf>
      <fill>
        <patternFill patternType="solid">
          <fgColor rgb="FFB8CCE4"/>
          <bgColor rgb="FF000000"/>
        </patternFill>
      </fill>
    </dxf>
    <dxf>
      <fill>
        <patternFill patternType="solid">
          <fgColor rgb="FFFABF8F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7"/>
  <sheetViews>
    <sheetView tabSelected="1" view="pageBreakPreview" zoomScale="66" zoomScaleNormal="55" zoomScaleSheetLayoutView="66" workbookViewId="0">
      <selection activeCell="M25" sqref="M25"/>
    </sheetView>
  </sheetViews>
  <sheetFormatPr defaultRowHeight="12.75" x14ac:dyDescent="0.2"/>
  <cols>
    <col min="1" max="1" width="5.28515625" style="17" bestFit="1" customWidth="1"/>
    <col min="2" max="2" width="3" style="65" bestFit="1" customWidth="1"/>
    <col min="3" max="3" width="38.85546875" style="17" customWidth="1"/>
    <col min="4" max="4" width="3.42578125" style="65" customWidth="1"/>
    <col min="5" max="5" width="37.85546875" style="17" customWidth="1"/>
    <col min="6" max="6" width="3" style="65" customWidth="1"/>
    <col min="7" max="7" width="33.7109375" style="17" customWidth="1"/>
    <col min="8" max="8" width="3.42578125" style="65" bestFit="1" customWidth="1"/>
    <col min="9" max="9" width="38" style="17" customWidth="1"/>
    <col min="10" max="10" width="3" style="65" bestFit="1" customWidth="1"/>
    <col min="11" max="11" width="31.140625" style="17" customWidth="1"/>
    <col min="12" max="12" width="3" style="65" bestFit="1" customWidth="1"/>
    <col min="13" max="13" width="47.140625" style="17" customWidth="1"/>
    <col min="14" max="16384" width="9.140625" style="17"/>
  </cols>
  <sheetData>
    <row r="1" spans="1:14" ht="21" x14ac:dyDescent="0.35">
      <c r="A1" s="216" t="s">
        <v>233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8"/>
      <c r="N1" s="31"/>
    </row>
    <row r="2" spans="1:14" x14ac:dyDescent="0.2">
      <c r="A2" s="104"/>
      <c r="B2" s="99"/>
      <c r="C2" s="16"/>
      <c r="D2" s="99"/>
      <c r="E2" s="16"/>
      <c r="F2" s="99"/>
      <c r="G2" s="16"/>
      <c r="H2" s="99"/>
      <c r="I2" s="16"/>
      <c r="J2" s="99"/>
      <c r="K2" s="16"/>
      <c r="L2" s="99"/>
      <c r="M2" s="105"/>
      <c r="N2" s="31"/>
    </row>
    <row r="3" spans="1:14" ht="15.75" x14ac:dyDescent="0.25">
      <c r="A3" s="106"/>
      <c r="B3" s="100"/>
      <c r="C3" s="37" t="s">
        <v>0</v>
      </c>
      <c r="D3" s="100"/>
      <c r="E3" s="37" t="s">
        <v>1</v>
      </c>
      <c r="F3" s="100"/>
      <c r="G3" s="37" t="s">
        <v>2</v>
      </c>
      <c r="H3" s="100"/>
      <c r="I3" s="37" t="s">
        <v>3</v>
      </c>
      <c r="J3" s="100"/>
      <c r="K3" s="37" t="s">
        <v>4</v>
      </c>
      <c r="L3" s="100"/>
      <c r="M3" s="107" t="s">
        <v>5</v>
      </c>
      <c r="N3" s="31"/>
    </row>
    <row r="4" spans="1:14" x14ac:dyDescent="0.2">
      <c r="A4" s="104" t="s">
        <v>6</v>
      </c>
      <c r="B4" s="99">
        <v>1</v>
      </c>
      <c r="C4" s="16"/>
      <c r="D4" s="99"/>
      <c r="E4" s="16"/>
      <c r="F4" s="99"/>
      <c r="G4" s="15"/>
      <c r="H4" s="99"/>
      <c r="I4" s="16"/>
      <c r="J4" s="99"/>
      <c r="K4" s="16"/>
      <c r="L4" s="99"/>
      <c r="M4" s="105"/>
      <c r="N4" s="31"/>
    </row>
    <row r="5" spans="1:14" x14ac:dyDescent="0.2">
      <c r="A5" s="104" t="s">
        <v>7</v>
      </c>
      <c r="B5" s="99">
        <v>2</v>
      </c>
      <c r="C5" s="204"/>
      <c r="D5" s="99"/>
      <c r="E5" s="16"/>
      <c r="F5" s="99"/>
      <c r="G5" s="15"/>
      <c r="H5" s="99"/>
      <c r="I5" s="16"/>
      <c r="J5" s="99">
        <v>1</v>
      </c>
      <c r="K5" s="16" t="s">
        <v>275</v>
      </c>
      <c r="L5" s="99"/>
      <c r="M5" s="105"/>
      <c r="N5" s="31"/>
    </row>
    <row r="6" spans="1:14" x14ac:dyDescent="0.2">
      <c r="A6" s="104" t="s">
        <v>13</v>
      </c>
      <c r="B6" s="99">
        <v>3</v>
      </c>
      <c r="C6" s="16"/>
      <c r="D6" s="99"/>
      <c r="E6" s="16"/>
      <c r="F6" s="99"/>
      <c r="G6" s="18"/>
      <c r="I6" s="16"/>
      <c r="J6" s="99">
        <f>J5+1</f>
        <v>2</v>
      </c>
      <c r="K6" s="16" t="s">
        <v>275</v>
      </c>
      <c r="L6" s="99"/>
      <c r="M6" s="105"/>
      <c r="N6" s="31"/>
    </row>
    <row r="7" spans="1:14" x14ac:dyDescent="0.2">
      <c r="A7" s="104" t="s">
        <v>9</v>
      </c>
      <c r="B7" s="99">
        <v>4</v>
      </c>
      <c r="D7" s="99">
        <v>1</v>
      </c>
      <c r="E7" s="17" t="s">
        <v>254</v>
      </c>
      <c r="F7" s="99">
        <v>1</v>
      </c>
      <c r="G7" s="18" t="s">
        <v>261</v>
      </c>
      <c r="J7" s="99">
        <f t="shared" ref="J7:J17" si="0">J6+1</f>
        <v>3</v>
      </c>
      <c r="K7" s="16" t="s">
        <v>275</v>
      </c>
      <c r="L7" s="99"/>
      <c r="M7" s="105"/>
      <c r="N7" s="31"/>
    </row>
    <row r="8" spans="1:14" x14ac:dyDescent="0.2">
      <c r="A8" s="104" t="s">
        <v>10</v>
      </c>
      <c r="B8" s="99">
        <v>5</v>
      </c>
      <c r="C8" s="17" t="s">
        <v>252</v>
      </c>
      <c r="D8" s="99">
        <f>D7+1</f>
        <v>2</v>
      </c>
      <c r="E8" s="17" t="s">
        <v>255</v>
      </c>
      <c r="F8" s="99">
        <v>2</v>
      </c>
      <c r="G8" s="18" t="s">
        <v>261</v>
      </c>
      <c r="J8" s="99">
        <f t="shared" si="0"/>
        <v>4</v>
      </c>
      <c r="K8" s="16" t="s">
        <v>276</v>
      </c>
      <c r="L8" s="99">
        <v>1</v>
      </c>
      <c r="M8" s="105" t="s">
        <v>232</v>
      </c>
      <c r="N8" s="31"/>
    </row>
    <row r="9" spans="1:14" x14ac:dyDescent="0.2">
      <c r="A9" s="104" t="s">
        <v>11</v>
      </c>
      <c r="B9" s="99">
        <v>6</v>
      </c>
      <c r="C9" s="129"/>
      <c r="D9" s="99">
        <f t="shared" ref="D9:D34" si="1">D8+1</f>
        <v>3</v>
      </c>
      <c r="E9" s="17" t="s">
        <v>256</v>
      </c>
      <c r="F9" s="99">
        <v>3</v>
      </c>
      <c r="G9" s="15" t="s">
        <v>261</v>
      </c>
      <c r="H9" s="99"/>
      <c r="I9" s="129"/>
      <c r="J9" s="99">
        <f t="shared" si="0"/>
        <v>5</v>
      </c>
      <c r="K9" s="16" t="s">
        <v>276</v>
      </c>
      <c r="L9" s="99">
        <f>L8+1</f>
        <v>2</v>
      </c>
      <c r="M9" s="105" t="s">
        <v>232</v>
      </c>
      <c r="N9" s="31"/>
    </row>
    <row r="10" spans="1:14" x14ac:dyDescent="0.2">
      <c r="A10" s="104" t="s">
        <v>12</v>
      </c>
      <c r="B10" s="99">
        <v>7</v>
      </c>
      <c r="C10" s="16"/>
      <c r="D10" s="99">
        <f t="shared" si="1"/>
        <v>4</v>
      </c>
      <c r="F10" s="99">
        <v>4</v>
      </c>
      <c r="G10" s="18"/>
      <c r="H10" s="99">
        <v>1</v>
      </c>
      <c r="I10" s="129"/>
      <c r="J10" s="99">
        <f t="shared" si="0"/>
        <v>6</v>
      </c>
      <c r="K10" s="16"/>
      <c r="L10" s="99">
        <f t="shared" ref="L10:L37" si="2">L9+1</f>
        <v>3</v>
      </c>
      <c r="M10" s="105"/>
      <c r="N10" s="31"/>
    </row>
    <row r="11" spans="1:14" x14ac:dyDescent="0.2">
      <c r="A11" s="104" t="s">
        <v>6</v>
      </c>
      <c r="B11" s="99">
        <v>8</v>
      </c>
      <c r="C11" s="16"/>
      <c r="D11" s="99">
        <f t="shared" si="1"/>
        <v>5</v>
      </c>
      <c r="E11" s="16"/>
      <c r="F11" s="99">
        <v>5</v>
      </c>
      <c r="G11" s="15"/>
      <c r="H11" s="99">
        <f t="shared" ref="H11:H30" si="3">H10+1</f>
        <v>2</v>
      </c>
      <c r="I11" s="15"/>
      <c r="J11" s="99">
        <f t="shared" si="0"/>
        <v>7</v>
      </c>
      <c r="K11" s="16"/>
      <c r="L11" s="99">
        <f t="shared" si="2"/>
        <v>4</v>
      </c>
      <c r="M11" s="108"/>
      <c r="N11" s="31"/>
    </row>
    <row r="12" spans="1:14" x14ac:dyDescent="0.2">
      <c r="A12" s="104" t="s">
        <v>7</v>
      </c>
      <c r="B12" s="99">
        <v>9</v>
      </c>
      <c r="C12" s="15" t="s">
        <v>249</v>
      </c>
      <c r="D12" s="99">
        <f t="shared" si="1"/>
        <v>6</v>
      </c>
      <c r="E12" s="15" t="s">
        <v>249</v>
      </c>
      <c r="F12" s="99">
        <v>6</v>
      </c>
      <c r="G12" s="15" t="s">
        <v>268</v>
      </c>
      <c r="H12" s="99">
        <f t="shared" si="3"/>
        <v>3</v>
      </c>
      <c r="I12" s="255" t="s">
        <v>271</v>
      </c>
      <c r="J12" s="99">
        <f t="shared" si="0"/>
        <v>8</v>
      </c>
      <c r="K12" s="17" t="s">
        <v>223</v>
      </c>
      <c r="L12" s="99">
        <f t="shared" si="2"/>
        <v>5</v>
      </c>
      <c r="M12" s="105" t="s">
        <v>225</v>
      </c>
      <c r="N12" s="31"/>
    </row>
    <row r="13" spans="1:14" x14ac:dyDescent="0.2">
      <c r="A13" s="104" t="s">
        <v>13</v>
      </c>
      <c r="B13" s="99">
        <v>10</v>
      </c>
      <c r="C13" s="15" t="s">
        <v>249</v>
      </c>
      <c r="D13" s="99">
        <f t="shared" si="1"/>
        <v>7</v>
      </c>
      <c r="E13" s="15" t="s">
        <v>249</v>
      </c>
      <c r="F13" s="99">
        <v>7</v>
      </c>
      <c r="G13" s="18" t="s">
        <v>268</v>
      </c>
      <c r="H13" s="99">
        <f t="shared" si="3"/>
        <v>4</v>
      </c>
      <c r="I13" s="255" t="s">
        <v>272</v>
      </c>
      <c r="J13" s="99">
        <f t="shared" si="0"/>
        <v>9</v>
      </c>
      <c r="K13" s="17" t="s">
        <v>223</v>
      </c>
      <c r="L13" s="99">
        <f t="shared" si="2"/>
        <v>6</v>
      </c>
      <c r="M13" s="105" t="s">
        <v>226</v>
      </c>
      <c r="N13" s="31"/>
    </row>
    <row r="14" spans="1:14" x14ac:dyDescent="0.2">
      <c r="A14" s="104" t="s">
        <v>9</v>
      </c>
      <c r="B14" s="99">
        <v>11</v>
      </c>
      <c r="C14" s="15" t="s">
        <v>249</v>
      </c>
      <c r="D14" s="99">
        <f t="shared" si="1"/>
        <v>8</v>
      </c>
      <c r="E14" s="15" t="s">
        <v>249</v>
      </c>
      <c r="F14" s="99">
        <v>8</v>
      </c>
      <c r="G14" s="18" t="s">
        <v>268</v>
      </c>
      <c r="H14" s="99">
        <f t="shared" si="3"/>
        <v>5</v>
      </c>
      <c r="I14" s="255" t="s">
        <v>272</v>
      </c>
      <c r="J14" s="99">
        <f t="shared" si="0"/>
        <v>10</v>
      </c>
      <c r="K14" s="16" t="s">
        <v>224</v>
      </c>
      <c r="L14" s="99">
        <f t="shared" si="2"/>
        <v>7</v>
      </c>
      <c r="M14" s="109" t="s">
        <v>226</v>
      </c>
      <c r="N14" s="31"/>
    </row>
    <row r="15" spans="1:14" x14ac:dyDescent="0.2">
      <c r="A15" s="104" t="s">
        <v>10</v>
      </c>
      <c r="B15" s="99">
        <v>12</v>
      </c>
      <c r="C15" s="15" t="s">
        <v>253</v>
      </c>
      <c r="D15" s="99">
        <f t="shared" si="1"/>
        <v>9</v>
      </c>
      <c r="E15" s="15" t="s">
        <v>253</v>
      </c>
      <c r="F15" s="99">
        <v>9</v>
      </c>
      <c r="G15" s="18" t="s">
        <v>269</v>
      </c>
      <c r="H15" s="99">
        <f t="shared" si="3"/>
        <v>6</v>
      </c>
      <c r="I15" s="15" t="s">
        <v>273</v>
      </c>
      <c r="J15" s="99">
        <f t="shared" si="0"/>
        <v>11</v>
      </c>
      <c r="K15" s="17" t="s">
        <v>224</v>
      </c>
      <c r="L15" s="99">
        <f t="shared" si="2"/>
        <v>8</v>
      </c>
      <c r="M15" s="108" t="s">
        <v>227</v>
      </c>
      <c r="N15" s="31"/>
    </row>
    <row r="16" spans="1:14" x14ac:dyDescent="0.2">
      <c r="A16" s="104" t="s">
        <v>11</v>
      </c>
      <c r="B16" s="99">
        <v>13</v>
      </c>
      <c r="C16" s="15" t="s">
        <v>249</v>
      </c>
      <c r="D16" s="99">
        <f t="shared" si="1"/>
        <v>10</v>
      </c>
      <c r="E16" s="15" t="s">
        <v>249</v>
      </c>
      <c r="F16" s="99">
        <v>10</v>
      </c>
      <c r="G16" s="15" t="s">
        <v>262</v>
      </c>
      <c r="H16" s="99">
        <f t="shared" si="3"/>
        <v>7</v>
      </c>
      <c r="I16" s="15" t="s">
        <v>273</v>
      </c>
      <c r="J16" s="99">
        <f t="shared" si="0"/>
        <v>12</v>
      </c>
      <c r="K16" s="16" t="s">
        <v>224</v>
      </c>
      <c r="L16" s="99">
        <f t="shared" si="2"/>
        <v>9</v>
      </c>
      <c r="M16" s="105" t="s">
        <v>227</v>
      </c>
      <c r="N16" s="31"/>
    </row>
    <row r="17" spans="1:14" x14ac:dyDescent="0.2">
      <c r="A17" s="104" t="s">
        <v>12</v>
      </c>
      <c r="B17" s="99">
        <v>14</v>
      </c>
      <c r="D17" s="99">
        <f t="shared" si="1"/>
        <v>11</v>
      </c>
      <c r="E17" s="16"/>
      <c r="F17" s="99">
        <v>11</v>
      </c>
      <c r="G17" s="15"/>
      <c r="H17" s="99">
        <f t="shared" si="3"/>
        <v>8</v>
      </c>
      <c r="I17" s="18"/>
      <c r="J17" s="99">
        <f t="shared" si="0"/>
        <v>13</v>
      </c>
      <c r="K17" s="16"/>
      <c r="L17" s="99">
        <f t="shared" si="2"/>
        <v>10</v>
      </c>
      <c r="M17" s="105"/>
      <c r="N17" s="31"/>
    </row>
    <row r="18" spans="1:14" x14ac:dyDescent="0.2">
      <c r="A18" s="104" t="s">
        <v>6</v>
      </c>
      <c r="B18" s="99">
        <v>15</v>
      </c>
      <c r="C18" s="16"/>
      <c r="D18" s="99">
        <f t="shared" si="1"/>
        <v>12</v>
      </c>
      <c r="F18" s="99">
        <v>12</v>
      </c>
      <c r="G18" s="18"/>
      <c r="H18" s="99">
        <f t="shared" si="3"/>
        <v>9</v>
      </c>
      <c r="I18" s="15"/>
      <c r="J18" s="99">
        <v>14</v>
      </c>
      <c r="K18" s="16"/>
      <c r="L18" s="99">
        <f t="shared" si="2"/>
        <v>11</v>
      </c>
      <c r="M18" s="105"/>
      <c r="N18" s="31"/>
    </row>
    <row r="19" spans="1:14" x14ac:dyDescent="0.2">
      <c r="A19" s="104" t="s">
        <v>7</v>
      </c>
      <c r="B19" s="99">
        <v>16</v>
      </c>
      <c r="C19" s="17" t="s">
        <v>250</v>
      </c>
      <c r="D19" s="99">
        <f t="shared" si="1"/>
        <v>13</v>
      </c>
      <c r="E19" s="16" t="s">
        <v>257</v>
      </c>
      <c r="F19" s="99">
        <v>13</v>
      </c>
      <c r="G19" s="18" t="s">
        <v>263</v>
      </c>
      <c r="H19" s="99">
        <f t="shared" si="3"/>
        <v>10</v>
      </c>
      <c r="I19" s="15"/>
      <c r="J19" s="99">
        <f>J18+1</f>
        <v>15</v>
      </c>
      <c r="K19" s="17" t="s">
        <v>221</v>
      </c>
      <c r="L19" s="99">
        <f t="shared" si="2"/>
        <v>12</v>
      </c>
      <c r="M19" s="105" t="s">
        <v>280</v>
      </c>
      <c r="N19" s="103"/>
    </row>
    <row r="20" spans="1:14" x14ac:dyDescent="0.2">
      <c r="A20" s="104" t="s">
        <v>13</v>
      </c>
      <c r="B20" s="99">
        <v>17</v>
      </c>
      <c r="C20" s="17" t="s">
        <v>250</v>
      </c>
      <c r="D20" s="99">
        <f t="shared" si="1"/>
        <v>14</v>
      </c>
      <c r="E20" s="16" t="s">
        <v>257</v>
      </c>
      <c r="F20" s="99">
        <v>14</v>
      </c>
      <c r="G20" s="15" t="s">
        <v>264</v>
      </c>
      <c r="H20" s="99">
        <f t="shared" si="3"/>
        <v>11</v>
      </c>
      <c r="I20" s="15"/>
      <c r="J20" s="99">
        <f>J19+1</f>
        <v>16</v>
      </c>
      <c r="K20" s="16" t="s">
        <v>221</v>
      </c>
      <c r="L20" s="99">
        <f t="shared" si="2"/>
        <v>13</v>
      </c>
      <c r="M20" s="105" t="s">
        <v>280</v>
      </c>
      <c r="N20" s="31"/>
    </row>
    <row r="21" spans="1:14" x14ac:dyDescent="0.2">
      <c r="A21" s="104" t="s">
        <v>9</v>
      </c>
      <c r="B21" s="99">
        <v>18</v>
      </c>
      <c r="C21" s="17" t="s">
        <v>250</v>
      </c>
      <c r="D21" s="99">
        <f t="shared" si="1"/>
        <v>15</v>
      </c>
      <c r="E21" s="16" t="s">
        <v>258</v>
      </c>
      <c r="F21" s="99">
        <v>15</v>
      </c>
      <c r="G21" s="15" t="s">
        <v>265</v>
      </c>
      <c r="H21" s="99">
        <f t="shared" si="3"/>
        <v>12</v>
      </c>
      <c r="I21" s="18"/>
      <c r="J21" s="99">
        <f t="shared" ref="J21:J35" si="4">J20+1</f>
        <v>17</v>
      </c>
      <c r="K21" s="17" t="s">
        <v>221</v>
      </c>
      <c r="L21" s="99">
        <f t="shared" si="2"/>
        <v>14</v>
      </c>
      <c r="M21" s="105" t="s">
        <v>280</v>
      </c>
      <c r="N21" s="31"/>
    </row>
    <row r="22" spans="1:14" x14ac:dyDescent="0.2">
      <c r="A22" s="104" t="s">
        <v>10</v>
      </c>
      <c r="B22" s="99">
        <v>19</v>
      </c>
      <c r="C22" s="17" t="s">
        <v>252</v>
      </c>
      <c r="D22" s="99">
        <f t="shared" si="1"/>
        <v>16</v>
      </c>
      <c r="E22" s="16" t="s">
        <v>258</v>
      </c>
      <c r="F22" s="99">
        <v>16</v>
      </c>
      <c r="G22" s="15" t="s">
        <v>266</v>
      </c>
      <c r="H22" s="99">
        <f t="shared" si="3"/>
        <v>13</v>
      </c>
      <c r="I22" s="15"/>
      <c r="J22" s="99">
        <f t="shared" si="4"/>
        <v>18</v>
      </c>
      <c r="K22" s="17" t="s">
        <v>222</v>
      </c>
      <c r="L22" s="99">
        <f t="shared" si="2"/>
        <v>15</v>
      </c>
      <c r="M22" s="105" t="s">
        <v>280</v>
      </c>
      <c r="N22" s="31"/>
    </row>
    <row r="23" spans="1:14" x14ac:dyDescent="0.2">
      <c r="A23" s="104" t="s">
        <v>11</v>
      </c>
      <c r="B23" s="99">
        <v>20</v>
      </c>
      <c r="C23" s="17" t="s">
        <v>221</v>
      </c>
      <c r="D23" s="99">
        <f t="shared" si="1"/>
        <v>17</v>
      </c>
      <c r="E23" s="16" t="s">
        <v>258</v>
      </c>
      <c r="F23" s="99">
        <v>17</v>
      </c>
      <c r="G23" s="15" t="s">
        <v>267</v>
      </c>
      <c r="H23" s="99">
        <f t="shared" si="3"/>
        <v>14</v>
      </c>
      <c r="I23" s="204"/>
      <c r="J23" s="99">
        <f t="shared" si="4"/>
        <v>19</v>
      </c>
      <c r="K23" s="17" t="s">
        <v>222</v>
      </c>
      <c r="L23" s="99">
        <f t="shared" si="2"/>
        <v>16</v>
      </c>
      <c r="M23" s="105" t="s">
        <v>280</v>
      </c>
      <c r="N23" s="31"/>
    </row>
    <row r="24" spans="1:14" x14ac:dyDescent="0.2">
      <c r="A24" s="104" t="s">
        <v>12</v>
      </c>
      <c r="B24" s="99">
        <v>21</v>
      </c>
      <c r="C24" s="16"/>
      <c r="D24" s="99">
        <f t="shared" si="1"/>
        <v>18</v>
      </c>
      <c r="E24" s="16"/>
      <c r="F24" s="99">
        <v>18</v>
      </c>
      <c r="G24" s="18"/>
      <c r="H24" s="99">
        <f t="shared" si="3"/>
        <v>15</v>
      </c>
      <c r="I24" s="205"/>
      <c r="J24" s="99">
        <f t="shared" si="4"/>
        <v>20</v>
      </c>
      <c r="L24" s="99">
        <f t="shared" si="2"/>
        <v>17</v>
      </c>
      <c r="M24" s="108"/>
      <c r="N24" s="31"/>
    </row>
    <row r="25" spans="1:14" x14ac:dyDescent="0.2">
      <c r="A25" s="104" t="s">
        <v>6</v>
      </c>
      <c r="B25" s="99">
        <v>22</v>
      </c>
      <c r="C25" s="16"/>
      <c r="D25" s="99">
        <f t="shared" si="1"/>
        <v>19</v>
      </c>
      <c r="E25" s="16"/>
      <c r="F25" s="99">
        <v>19</v>
      </c>
      <c r="G25" s="15"/>
      <c r="H25" s="99">
        <f t="shared" si="3"/>
        <v>16</v>
      </c>
      <c r="I25" s="18"/>
      <c r="J25" s="99">
        <f t="shared" si="4"/>
        <v>21</v>
      </c>
      <c r="K25" s="16"/>
      <c r="L25" s="99">
        <f t="shared" si="2"/>
        <v>18</v>
      </c>
      <c r="M25" s="105"/>
      <c r="N25" s="31"/>
    </row>
    <row r="26" spans="1:14" x14ac:dyDescent="0.2">
      <c r="A26" s="104" t="s">
        <v>7</v>
      </c>
      <c r="B26" s="99">
        <v>23</v>
      </c>
      <c r="C26" s="16" t="s">
        <v>251</v>
      </c>
      <c r="D26" s="99">
        <f t="shared" si="1"/>
        <v>20</v>
      </c>
      <c r="E26" s="16" t="s">
        <v>259</v>
      </c>
      <c r="F26" s="99">
        <v>20</v>
      </c>
      <c r="G26" s="15" t="s">
        <v>270</v>
      </c>
      <c r="H26" s="99">
        <f t="shared" si="3"/>
        <v>17</v>
      </c>
      <c r="I26" s="204"/>
      <c r="J26" s="99">
        <f t="shared" si="4"/>
        <v>22</v>
      </c>
      <c r="K26" s="17" t="s">
        <v>277</v>
      </c>
      <c r="L26" s="99">
        <f t="shared" si="2"/>
        <v>19</v>
      </c>
      <c r="M26" s="105" t="s">
        <v>279</v>
      </c>
      <c r="N26" s="31"/>
    </row>
    <row r="27" spans="1:14" x14ac:dyDescent="0.2">
      <c r="A27" s="104" t="s">
        <v>13</v>
      </c>
      <c r="B27" s="99">
        <v>24</v>
      </c>
      <c r="C27" s="16" t="s">
        <v>251</v>
      </c>
      <c r="D27" s="99">
        <f t="shared" si="1"/>
        <v>21</v>
      </c>
      <c r="E27" s="16" t="s">
        <v>259</v>
      </c>
      <c r="F27" s="99">
        <v>21</v>
      </c>
      <c r="G27" s="15" t="s">
        <v>270</v>
      </c>
      <c r="H27" s="99">
        <f t="shared" si="3"/>
        <v>18</v>
      </c>
      <c r="J27" s="99">
        <f t="shared" si="4"/>
        <v>23</v>
      </c>
      <c r="K27" s="17" t="s">
        <v>277</v>
      </c>
      <c r="L27" s="99">
        <f t="shared" si="2"/>
        <v>20</v>
      </c>
      <c r="M27" s="105" t="s">
        <v>229</v>
      </c>
      <c r="N27" s="31"/>
    </row>
    <row r="28" spans="1:14" x14ac:dyDescent="0.2">
      <c r="A28" s="104" t="s">
        <v>9</v>
      </c>
      <c r="B28" s="99">
        <v>25</v>
      </c>
      <c r="C28" s="16" t="s">
        <v>221</v>
      </c>
      <c r="D28" s="99">
        <f t="shared" si="1"/>
        <v>22</v>
      </c>
      <c r="E28" s="16" t="s">
        <v>259</v>
      </c>
      <c r="F28" s="99">
        <v>22</v>
      </c>
      <c r="G28" s="15" t="s">
        <v>270</v>
      </c>
      <c r="H28" s="99">
        <f t="shared" si="3"/>
        <v>19</v>
      </c>
      <c r="J28" s="99">
        <f t="shared" si="4"/>
        <v>24</v>
      </c>
      <c r="K28" s="17" t="s">
        <v>225</v>
      </c>
      <c r="L28" s="99">
        <f t="shared" si="2"/>
        <v>21</v>
      </c>
      <c r="M28" s="105" t="s">
        <v>230</v>
      </c>
      <c r="N28" s="31"/>
    </row>
    <row r="29" spans="1:14" x14ac:dyDescent="0.2">
      <c r="A29" s="104" t="s">
        <v>10</v>
      </c>
      <c r="B29" s="99">
        <v>26</v>
      </c>
      <c r="C29" s="16" t="s">
        <v>252</v>
      </c>
      <c r="D29" s="99">
        <f t="shared" si="1"/>
        <v>23</v>
      </c>
      <c r="E29" s="16" t="s">
        <v>260</v>
      </c>
      <c r="F29" s="99">
        <v>23</v>
      </c>
      <c r="G29" s="15" t="s">
        <v>270</v>
      </c>
      <c r="H29" s="99">
        <f t="shared" si="3"/>
        <v>20</v>
      </c>
      <c r="I29" s="18"/>
      <c r="J29" s="99">
        <f t="shared" si="4"/>
        <v>25</v>
      </c>
      <c r="K29" s="17" t="s">
        <v>226</v>
      </c>
      <c r="L29" s="99">
        <f t="shared" si="2"/>
        <v>22</v>
      </c>
      <c r="M29" s="105" t="s">
        <v>231</v>
      </c>
      <c r="N29" s="31"/>
    </row>
    <row r="30" spans="1:14" x14ac:dyDescent="0.2">
      <c r="A30" s="104" t="s">
        <v>11</v>
      </c>
      <c r="B30" s="99">
        <v>27</v>
      </c>
      <c r="C30" s="16" t="s">
        <v>221</v>
      </c>
      <c r="D30" s="99">
        <f t="shared" si="1"/>
        <v>24</v>
      </c>
      <c r="E30" s="16" t="s">
        <v>260</v>
      </c>
      <c r="F30" s="99">
        <v>24</v>
      </c>
      <c r="G30" s="15"/>
      <c r="H30" s="99">
        <f t="shared" si="3"/>
        <v>21</v>
      </c>
      <c r="I30" s="18"/>
      <c r="J30" s="99">
        <f t="shared" si="4"/>
        <v>26</v>
      </c>
      <c r="K30" s="16" t="s">
        <v>226</v>
      </c>
      <c r="L30" s="99">
        <f t="shared" si="2"/>
        <v>23</v>
      </c>
      <c r="M30" s="105" t="s">
        <v>228</v>
      </c>
      <c r="N30" s="31"/>
    </row>
    <row r="31" spans="1:14" x14ac:dyDescent="0.2">
      <c r="A31" s="104" t="s">
        <v>12</v>
      </c>
      <c r="B31" s="99">
        <v>28</v>
      </c>
      <c r="C31" s="16"/>
      <c r="D31" s="99">
        <f t="shared" si="1"/>
        <v>25</v>
      </c>
      <c r="E31" s="16"/>
      <c r="F31" s="99">
        <v>25</v>
      </c>
      <c r="G31" s="15"/>
      <c r="H31" s="65">
        <v>22</v>
      </c>
      <c r="I31" s="15"/>
      <c r="J31" s="99">
        <f t="shared" si="4"/>
        <v>27</v>
      </c>
      <c r="K31" s="16"/>
      <c r="L31" s="99">
        <f t="shared" si="2"/>
        <v>24</v>
      </c>
      <c r="M31" s="105"/>
      <c r="N31" s="31"/>
    </row>
    <row r="32" spans="1:14" x14ac:dyDescent="0.2">
      <c r="A32" s="104" t="s">
        <v>6</v>
      </c>
      <c r="B32" s="99">
        <v>29</v>
      </c>
      <c r="C32" s="16"/>
      <c r="D32" s="99">
        <f t="shared" si="1"/>
        <v>26</v>
      </c>
      <c r="E32" s="16"/>
      <c r="F32" s="99">
        <v>26</v>
      </c>
      <c r="G32" s="15"/>
      <c r="H32" s="65">
        <v>23</v>
      </c>
      <c r="I32" s="18"/>
      <c r="J32" s="99">
        <f t="shared" si="4"/>
        <v>28</v>
      </c>
      <c r="K32" s="16"/>
      <c r="L32" s="99">
        <f t="shared" si="2"/>
        <v>25</v>
      </c>
      <c r="M32" s="105"/>
      <c r="N32" s="31"/>
    </row>
    <row r="33" spans="1:14" x14ac:dyDescent="0.2">
      <c r="A33" s="104" t="s">
        <v>7</v>
      </c>
      <c r="B33" s="99">
        <v>30</v>
      </c>
      <c r="C33" s="17" t="s">
        <v>232</v>
      </c>
      <c r="D33" s="99">
        <f t="shared" si="1"/>
        <v>27</v>
      </c>
      <c r="E33" s="16" t="s">
        <v>261</v>
      </c>
      <c r="F33" s="99">
        <v>27</v>
      </c>
      <c r="G33" s="15" t="s">
        <v>261</v>
      </c>
      <c r="H33" s="65">
        <v>24</v>
      </c>
      <c r="I33" s="15" t="s">
        <v>274</v>
      </c>
      <c r="J33" s="99">
        <f t="shared" si="4"/>
        <v>29</v>
      </c>
      <c r="K33" s="16" t="s">
        <v>278</v>
      </c>
      <c r="L33" s="99">
        <f t="shared" si="2"/>
        <v>26</v>
      </c>
      <c r="M33" s="105"/>
      <c r="N33" s="31"/>
    </row>
    <row r="34" spans="1:14" x14ac:dyDescent="0.2">
      <c r="A34" s="104" t="s">
        <v>13</v>
      </c>
      <c r="B34" s="99">
        <v>31</v>
      </c>
      <c r="C34" s="17" t="s">
        <v>232</v>
      </c>
      <c r="D34" s="99">
        <f t="shared" si="1"/>
        <v>28</v>
      </c>
      <c r="E34" s="16" t="s">
        <v>261</v>
      </c>
      <c r="F34" s="99">
        <v>28</v>
      </c>
      <c r="G34" s="15" t="s">
        <v>261</v>
      </c>
      <c r="H34" s="99">
        <v>25</v>
      </c>
      <c r="I34" s="15" t="s">
        <v>274</v>
      </c>
      <c r="J34" s="99">
        <f t="shared" si="4"/>
        <v>30</v>
      </c>
      <c r="K34" s="15" t="s">
        <v>278</v>
      </c>
      <c r="L34" s="99">
        <f t="shared" si="2"/>
        <v>27</v>
      </c>
      <c r="M34" s="105"/>
      <c r="N34" s="31"/>
    </row>
    <row r="35" spans="1:14" x14ac:dyDescent="0.2">
      <c r="A35" s="104" t="s">
        <v>9</v>
      </c>
      <c r="B35" s="99"/>
      <c r="C35" s="16"/>
      <c r="D35" s="99"/>
      <c r="E35" s="16"/>
      <c r="F35" s="99">
        <v>29</v>
      </c>
      <c r="G35" s="15" t="s">
        <v>261</v>
      </c>
      <c r="H35" s="99">
        <f>H34+1</f>
        <v>26</v>
      </c>
      <c r="I35" s="15" t="s">
        <v>274</v>
      </c>
      <c r="J35" s="99">
        <f t="shared" si="4"/>
        <v>31</v>
      </c>
      <c r="K35" s="16"/>
      <c r="L35" s="99">
        <f t="shared" si="2"/>
        <v>28</v>
      </c>
      <c r="M35" s="110"/>
      <c r="N35" s="31"/>
    </row>
    <row r="36" spans="1:14" x14ac:dyDescent="0.2">
      <c r="A36" s="104" t="s">
        <v>10</v>
      </c>
      <c r="B36" s="99"/>
      <c r="C36" s="16"/>
      <c r="D36" s="99"/>
      <c r="E36" s="16"/>
      <c r="F36" s="99">
        <v>30</v>
      </c>
      <c r="G36" s="15" t="s">
        <v>261</v>
      </c>
      <c r="H36" s="99">
        <f>H35+1</f>
        <v>27</v>
      </c>
      <c r="I36" s="15" t="s">
        <v>274</v>
      </c>
      <c r="K36" s="16"/>
      <c r="L36" s="99">
        <f t="shared" si="2"/>
        <v>29</v>
      </c>
      <c r="M36" s="105"/>
      <c r="N36" s="31"/>
    </row>
    <row r="37" spans="1:14" x14ac:dyDescent="0.2">
      <c r="A37" s="104" t="s">
        <v>11</v>
      </c>
      <c r="B37" s="99"/>
      <c r="C37" s="16"/>
      <c r="D37" s="99"/>
      <c r="E37" s="16"/>
      <c r="F37" s="99">
        <v>31</v>
      </c>
      <c r="G37" s="16" t="s">
        <v>261</v>
      </c>
      <c r="H37" s="99">
        <f>H36+1</f>
        <v>28</v>
      </c>
      <c r="I37" s="15" t="s">
        <v>274</v>
      </c>
      <c r="K37" s="16"/>
      <c r="L37" s="99">
        <f t="shared" si="2"/>
        <v>30</v>
      </c>
      <c r="M37" s="206"/>
      <c r="N37" s="31"/>
    </row>
    <row r="38" spans="1:14" x14ac:dyDescent="0.2">
      <c r="A38" s="104" t="s">
        <v>12</v>
      </c>
      <c r="B38" s="99"/>
      <c r="C38" s="16"/>
      <c r="D38" s="99"/>
      <c r="F38" s="99"/>
      <c r="H38" s="99">
        <f>H37+1</f>
        <v>29</v>
      </c>
      <c r="M38" s="105"/>
      <c r="N38" s="31"/>
    </row>
    <row r="39" spans="1:14" x14ac:dyDescent="0.2">
      <c r="A39" s="104" t="s">
        <v>6</v>
      </c>
      <c r="B39" s="99"/>
      <c r="C39" s="16"/>
      <c r="D39" s="99"/>
      <c r="F39" s="99"/>
      <c r="H39" s="99">
        <f>H38+1</f>
        <v>30</v>
      </c>
      <c r="I39" s="16"/>
      <c r="K39" s="16"/>
      <c r="M39" s="105"/>
      <c r="N39" s="31"/>
    </row>
    <row r="40" spans="1:14" x14ac:dyDescent="0.2">
      <c r="A40" s="104" t="s">
        <v>7</v>
      </c>
      <c r="B40" s="99"/>
      <c r="C40" s="16"/>
      <c r="D40" s="99"/>
      <c r="F40" s="99"/>
      <c r="G40" s="16"/>
      <c r="I40" s="16"/>
      <c r="M40" s="105"/>
      <c r="N40" s="31"/>
    </row>
    <row r="41" spans="1:14" x14ac:dyDescent="0.2">
      <c r="A41" s="104" t="s">
        <v>13</v>
      </c>
      <c r="B41" s="99"/>
      <c r="C41" s="16"/>
      <c r="D41" s="99"/>
      <c r="F41" s="99"/>
      <c r="I41" s="16"/>
      <c r="K41" s="16"/>
      <c r="M41" s="105"/>
      <c r="N41" s="31"/>
    </row>
    <row r="42" spans="1:14" x14ac:dyDescent="0.2">
      <c r="A42" s="104"/>
      <c r="B42" s="99"/>
      <c r="C42" s="32"/>
      <c r="D42" s="102"/>
      <c r="E42" s="41"/>
      <c r="F42" s="99"/>
      <c r="G42" s="32"/>
      <c r="H42" s="102"/>
      <c r="I42" s="32"/>
      <c r="J42" s="102"/>
      <c r="K42" s="32"/>
      <c r="M42" s="111"/>
      <c r="N42" s="31"/>
    </row>
    <row r="43" spans="1:14" x14ac:dyDescent="0.2">
      <c r="A43" s="104"/>
      <c r="B43" s="99"/>
      <c r="C43" s="32"/>
      <c r="D43" s="102"/>
      <c r="E43" s="32"/>
      <c r="F43" s="102"/>
      <c r="G43" s="32"/>
      <c r="H43" s="102"/>
      <c r="I43" s="32"/>
      <c r="J43" s="102"/>
      <c r="K43" s="32"/>
      <c r="L43" s="102"/>
      <c r="M43" s="111"/>
      <c r="N43" s="31"/>
    </row>
    <row r="44" spans="1:14" ht="15.75" x14ac:dyDescent="0.25">
      <c r="A44" s="112"/>
      <c r="B44" s="101"/>
      <c r="C44" s="37" t="s">
        <v>14</v>
      </c>
      <c r="D44" s="100"/>
      <c r="E44" s="37" t="s">
        <v>1</v>
      </c>
      <c r="F44" s="100"/>
      <c r="G44" s="37" t="s">
        <v>2</v>
      </c>
      <c r="H44" s="100"/>
      <c r="I44" s="37" t="s">
        <v>3</v>
      </c>
      <c r="J44" s="100"/>
      <c r="K44" s="37" t="s">
        <v>4</v>
      </c>
      <c r="L44" s="100"/>
      <c r="M44" s="107" t="s">
        <v>5</v>
      </c>
      <c r="N44" s="31"/>
    </row>
    <row r="45" spans="1:14" ht="12.75" customHeight="1" thickBot="1" x14ac:dyDescent="0.25">
      <c r="A45" s="114"/>
      <c r="B45" s="128"/>
      <c r="C45" s="219"/>
      <c r="D45" s="220"/>
      <c r="E45" s="221"/>
      <c r="F45" s="128"/>
      <c r="G45" s="219"/>
      <c r="H45" s="220"/>
      <c r="I45" s="221"/>
      <c r="J45" s="128"/>
      <c r="K45" s="219"/>
      <c r="L45" s="220" t="s">
        <v>86</v>
      </c>
      <c r="M45" s="222" t="s">
        <v>86</v>
      </c>
      <c r="N45" s="35"/>
    </row>
    <row r="46" spans="1:14" ht="15.75" x14ac:dyDescent="0.2">
      <c r="A46" s="115"/>
      <c r="B46" s="116"/>
      <c r="C46" s="117" t="s">
        <v>15</v>
      </c>
      <c r="D46" s="118"/>
      <c r="E46" s="117" t="s">
        <v>32</v>
      </c>
      <c r="F46" s="118"/>
      <c r="G46" s="117" t="s">
        <v>16</v>
      </c>
      <c r="H46" s="118"/>
      <c r="I46" s="117" t="s">
        <v>17</v>
      </c>
      <c r="J46" s="118"/>
      <c r="K46" s="117" t="s">
        <v>18</v>
      </c>
      <c r="L46" s="118"/>
      <c r="M46" s="119" t="s">
        <v>19</v>
      </c>
      <c r="N46" s="31"/>
    </row>
    <row r="47" spans="1:14" ht="20.25" customHeight="1" x14ac:dyDescent="0.25">
      <c r="A47" s="112"/>
      <c r="B47" s="99"/>
      <c r="C47" s="16"/>
      <c r="D47" s="99"/>
      <c r="E47" s="16"/>
      <c r="F47" s="99"/>
      <c r="G47" s="16"/>
      <c r="H47" s="99"/>
      <c r="I47" s="16"/>
      <c r="J47" s="99"/>
      <c r="K47" s="16"/>
      <c r="L47" s="99"/>
      <c r="M47" s="105"/>
      <c r="N47" s="31"/>
    </row>
    <row r="48" spans="1:14" x14ac:dyDescent="0.2">
      <c r="A48" s="104" t="s">
        <v>6</v>
      </c>
      <c r="B48" s="99"/>
      <c r="C48" s="16"/>
      <c r="D48" s="17"/>
      <c r="E48" s="16"/>
      <c r="F48" s="99"/>
      <c r="G48" s="16"/>
      <c r="H48" s="99">
        <v>1</v>
      </c>
      <c r="J48" s="99"/>
      <c r="K48" s="15"/>
      <c r="L48" s="99"/>
      <c r="M48" s="120"/>
      <c r="N48" s="31"/>
    </row>
    <row r="49" spans="1:14" ht="16.5" customHeight="1" x14ac:dyDescent="0.2">
      <c r="A49" s="104" t="s">
        <v>7</v>
      </c>
      <c r="B49" s="99"/>
      <c r="C49" s="16"/>
      <c r="D49" s="99"/>
      <c r="E49" s="16"/>
      <c r="F49" s="99"/>
      <c r="G49" s="16"/>
      <c r="H49" s="99">
        <f t="shared" ref="H49:H78" si="5">H48+1</f>
        <v>2</v>
      </c>
      <c r="I49" s="16"/>
      <c r="J49" s="99"/>
      <c r="K49" s="15"/>
      <c r="L49" s="99"/>
      <c r="M49" s="120"/>
      <c r="N49" s="31"/>
    </row>
    <row r="50" spans="1:14" x14ac:dyDescent="0.2">
      <c r="A50" s="104" t="s">
        <v>8</v>
      </c>
      <c r="B50" s="99"/>
      <c r="C50" s="16"/>
      <c r="D50" s="99">
        <v>1</v>
      </c>
      <c r="F50" s="99"/>
      <c r="G50" s="16"/>
      <c r="H50" s="99">
        <f t="shared" si="5"/>
        <v>3</v>
      </c>
      <c r="J50" s="99"/>
      <c r="K50" s="15"/>
      <c r="L50" s="99"/>
      <c r="M50" s="120"/>
      <c r="N50" s="31"/>
    </row>
    <row r="51" spans="1:14" ht="17.25" customHeight="1" x14ac:dyDescent="0.2">
      <c r="A51" s="104" t="s">
        <v>9</v>
      </c>
      <c r="B51" s="99"/>
      <c r="D51" s="99">
        <f t="shared" ref="D51:D80" si="6">D50+1</f>
        <v>2</v>
      </c>
      <c r="E51" s="16"/>
      <c r="F51" s="99"/>
      <c r="G51" s="16"/>
      <c r="H51" s="99">
        <f t="shared" si="5"/>
        <v>4</v>
      </c>
      <c r="I51" s="16"/>
      <c r="J51" s="99">
        <v>1</v>
      </c>
      <c r="K51" s="15"/>
      <c r="L51" s="99"/>
      <c r="M51" s="121" t="s">
        <v>20</v>
      </c>
      <c r="N51" s="31"/>
    </row>
    <row r="52" spans="1:14" x14ac:dyDescent="0.2">
      <c r="A52" s="104" t="s">
        <v>10</v>
      </c>
      <c r="B52" s="99"/>
      <c r="C52" s="16"/>
      <c r="D52" s="99">
        <f>D51+1</f>
        <v>3</v>
      </c>
      <c r="F52" s="99"/>
      <c r="G52" s="16"/>
      <c r="H52" s="99">
        <f t="shared" si="5"/>
        <v>5</v>
      </c>
      <c r="I52" s="29"/>
      <c r="J52" s="99">
        <f>J51+1</f>
        <v>2</v>
      </c>
      <c r="K52" s="16"/>
      <c r="L52" s="99">
        <f>L51+1</f>
        <v>1</v>
      </c>
      <c r="M52" s="121" t="s">
        <v>21</v>
      </c>
      <c r="N52" s="31"/>
    </row>
    <row r="53" spans="1:14" x14ac:dyDescent="0.2">
      <c r="A53" s="104" t="s">
        <v>11</v>
      </c>
      <c r="B53" s="99"/>
      <c r="C53" s="16"/>
      <c r="D53" s="99">
        <f t="shared" si="6"/>
        <v>4</v>
      </c>
      <c r="E53" s="16"/>
      <c r="F53" s="99">
        <v>1</v>
      </c>
      <c r="G53" s="16"/>
      <c r="H53" s="99">
        <f t="shared" si="5"/>
        <v>6</v>
      </c>
      <c r="I53" s="16"/>
      <c r="J53" s="99">
        <f>J52+1</f>
        <v>3</v>
      </c>
      <c r="K53" s="16"/>
      <c r="L53" s="99">
        <v>1</v>
      </c>
      <c r="M53" s="121" t="s">
        <v>22</v>
      </c>
      <c r="N53" s="31"/>
    </row>
    <row r="54" spans="1:14" x14ac:dyDescent="0.2">
      <c r="A54" s="104" t="s">
        <v>12</v>
      </c>
      <c r="B54" s="99">
        <v>1</v>
      </c>
      <c r="C54" s="16"/>
      <c r="D54" s="99">
        <f t="shared" si="6"/>
        <v>5</v>
      </c>
      <c r="E54" s="16"/>
      <c r="F54" s="99">
        <f>F53+1</f>
        <v>2</v>
      </c>
      <c r="G54" s="16"/>
      <c r="H54" s="99">
        <f t="shared" si="5"/>
        <v>7</v>
      </c>
      <c r="I54" s="16"/>
      <c r="J54" s="99">
        <f t="shared" ref="J54:J80" si="7">J53+1</f>
        <v>4</v>
      </c>
      <c r="K54" s="16"/>
      <c r="L54" s="99">
        <f>L53+1</f>
        <v>2</v>
      </c>
      <c r="M54" s="121" t="s">
        <v>23</v>
      </c>
      <c r="N54" s="31"/>
    </row>
    <row r="55" spans="1:14" x14ac:dyDescent="0.2">
      <c r="A55" s="104" t="s">
        <v>6</v>
      </c>
      <c r="B55" s="99">
        <v>2</v>
      </c>
      <c r="D55" s="99">
        <f t="shared" si="6"/>
        <v>6</v>
      </c>
      <c r="E55" s="16"/>
      <c r="F55" s="99">
        <f t="shared" ref="F55:F82" si="8">F54+1</f>
        <v>3</v>
      </c>
      <c r="H55" s="99">
        <f t="shared" si="5"/>
        <v>8</v>
      </c>
      <c r="I55" s="16"/>
      <c r="J55" s="99">
        <f t="shared" si="7"/>
        <v>5</v>
      </c>
      <c r="L55" s="99">
        <f>L54+1</f>
        <v>3</v>
      </c>
      <c r="M55" s="121" t="s">
        <v>24</v>
      </c>
      <c r="N55" s="31"/>
    </row>
    <row r="56" spans="1:14" x14ac:dyDescent="0.2">
      <c r="A56" s="104" t="s">
        <v>7</v>
      </c>
      <c r="B56" s="99">
        <v>3</v>
      </c>
      <c r="D56" s="99">
        <f t="shared" si="6"/>
        <v>7</v>
      </c>
      <c r="E56" s="16"/>
      <c r="F56" s="99">
        <f t="shared" si="8"/>
        <v>4</v>
      </c>
      <c r="G56" s="16"/>
      <c r="H56" s="99">
        <f t="shared" si="5"/>
        <v>9</v>
      </c>
      <c r="I56" s="16"/>
      <c r="J56" s="99">
        <f t="shared" si="7"/>
        <v>6</v>
      </c>
      <c r="K56" s="16"/>
      <c r="L56" s="99">
        <f t="shared" ref="L56:L83" si="9">L55+1</f>
        <v>4</v>
      </c>
      <c r="M56" s="207" t="s">
        <v>23</v>
      </c>
      <c r="N56" s="31"/>
    </row>
    <row r="57" spans="1:14" x14ac:dyDescent="0.2">
      <c r="A57" s="104" t="s">
        <v>8</v>
      </c>
      <c r="B57" s="99">
        <v>4</v>
      </c>
      <c r="C57" s="16"/>
      <c r="D57" s="99">
        <f t="shared" si="6"/>
        <v>8</v>
      </c>
      <c r="E57" s="16"/>
      <c r="F57" s="99">
        <f t="shared" si="8"/>
        <v>5</v>
      </c>
      <c r="G57" s="16"/>
      <c r="H57" s="99">
        <f t="shared" si="5"/>
        <v>10</v>
      </c>
      <c r="I57" s="204"/>
      <c r="J57" s="99">
        <f t="shared" si="7"/>
        <v>7</v>
      </c>
      <c r="K57" s="16"/>
      <c r="L57" s="99">
        <f t="shared" si="9"/>
        <v>5</v>
      </c>
      <c r="M57" s="121" t="s">
        <v>24</v>
      </c>
      <c r="N57" s="31"/>
    </row>
    <row r="58" spans="1:14" x14ac:dyDescent="0.2">
      <c r="A58" s="104" t="s">
        <v>9</v>
      </c>
      <c r="B58" s="99">
        <v>5</v>
      </c>
      <c r="D58" s="99">
        <f t="shared" si="6"/>
        <v>9</v>
      </c>
      <c r="E58" s="16"/>
      <c r="F58" s="99">
        <f t="shared" si="8"/>
        <v>6</v>
      </c>
      <c r="H58" s="99">
        <f t="shared" si="5"/>
        <v>11</v>
      </c>
      <c r="J58" s="99">
        <f t="shared" si="7"/>
        <v>8</v>
      </c>
      <c r="K58" s="16"/>
      <c r="L58" s="99">
        <f t="shared" si="9"/>
        <v>6</v>
      </c>
      <c r="M58" s="121" t="s">
        <v>25</v>
      </c>
      <c r="N58" s="31"/>
    </row>
    <row r="59" spans="1:14" x14ac:dyDescent="0.2">
      <c r="A59" s="104" t="s">
        <v>10</v>
      </c>
      <c r="B59" s="99">
        <v>6</v>
      </c>
      <c r="C59" s="16"/>
      <c r="D59" s="99">
        <f t="shared" si="6"/>
        <v>10</v>
      </c>
      <c r="E59" s="16"/>
      <c r="F59" s="99">
        <f t="shared" si="8"/>
        <v>7</v>
      </c>
      <c r="G59" s="205"/>
      <c r="H59" s="99">
        <f t="shared" si="5"/>
        <v>12</v>
      </c>
      <c r="I59" s="16"/>
      <c r="J59" s="99">
        <f t="shared" si="7"/>
        <v>9</v>
      </c>
      <c r="K59" s="16"/>
      <c r="L59" s="99">
        <f t="shared" si="9"/>
        <v>7</v>
      </c>
      <c r="M59" s="122"/>
      <c r="N59" s="31"/>
    </row>
    <row r="60" spans="1:14" x14ac:dyDescent="0.2">
      <c r="A60" s="104" t="s">
        <v>11</v>
      </c>
      <c r="B60" s="99">
        <v>7</v>
      </c>
      <c r="C60" s="16"/>
      <c r="D60" s="99">
        <f t="shared" si="6"/>
        <v>11</v>
      </c>
      <c r="E60" s="16"/>
      <c r="F60" s="99">
        <f t="shared" si="8"/>
        <v>8</v>
      </c>
      <c r="H60" s="99">
        <f t="shared" si="5"/>
        <v>13</v>
      </c>
      <c r="J60" s="99">
        <f t="shared" si="7"/>
        <v>10</v>
      </c>
      <c r="K60" s="16"/>
      <c r="L60" s="99">
        <f t="shared" si="9"/>
        <v>8</v>
      </c>
      <c r="M60" s="121" t="s">
        <v>24</v>
      </c>
      <c r="N60" s="31"/>
    </row>
    <row r="61" spans="1:14" x14ac:dyDescent="0.2">
      <c r="A61" s="104" t="s">
        <v>12</v>
      </c>
      <c r="B61" s="99">
        <v>8</v>
      </c>
      <c r="D61" s="99">
        <f t="shared" si="6"/>
        <v>12</v>
      </c>
      <c r="E61" s="16"/>
      <c r="F61" s="99">
        <f t="shared" si="8"/>
        <v>9</v>
      </c>
      <c r="G61" s="16"/>
      <c r="H61" s="99">
        <f t="shared" si="5"/>
        <v>14</v>
      </c>
      <c r="J61" s="99">
        <f t="shared" si="7"/>
        <v>11</v>
      </c>
      <c r="K61" s="16"/>
      <c r="L61" s="99">
        <f t="shared" si="9"/>
        <v>9</v>
      </c>
      <c r="M61" s="121" t="s">
        <v>26</v>
      </c>
      <c r="N61" s="31"/>
    </row>
    <row r="62" spans="1:14" x14ac:dyDescent="0.2">
      <c r="A62" s="104" t="s">
        <v>6</v>
      </c>
      <c r="B62" s="99">
        <v>9</v>
      </c>
      <c r="C62" s="16"/>
      <c r="D62" s="99">
        <f t="shared" si="6"/>
        <v>13</v>
      </c>
      <c r="E62" s="16"/>
      <c r="F62" s="99">
        <f t="shared" si="8"/>
        <v>10</v>
      </c>
      <c r="G62" s="16"/>
      <c r="H62" s="99">
        <f t="shared" si="5"/>
        <v>15</v>
      </c>
      <c r="J62" s="99">
        <f t="shared" si="7"/>
        <v>12</v>
      </c>
      <c r="K62" s="16"/>
      <c r="L62" s="99">
        <f t="shared" si="9"/>
        <v>10</v>
      </c>
      <c r="M62" s="121" t="s">
        <v>26</v>
      </c>
      <c r="N62" s="31"/>
    </row>
    <row r="63" spans="1:14" x14ac:dyDescent="0.2">
      <c r="A63" s="104" t="s">
        <v>7</v>
      </c>
      <c r="B63" s="99">
        <v>10</v>
      </c>
      <c r="C63" s="15"/>
      <c r="D63" s="99">
        <f t="shared" si="6"/>
        <v>14</v>
      </c>
      <c r="E63" s="16"/>
      <c r="F63" s="99">
        <f t="shared" si="8"/>
        <v>11</v>
      </c>
      <c r="H63" s="99">
        <f t="shared" si="5"/>
        <v>16</v>
      </c>
      <c r="I63" s="129"/>
      <c r="J63" s="99">
        <f t="shared" si="7"/>
        <v>13</v>
      </c>
      <c r="K63" s="16"/>
      <c r="L63" s="99">
        <f t="shared" si="9"/>
        <v>11</v>
      </c>
      <c r="M63" s="121" t="s">
        <v>27</v>
      </c>
      <c r="N63" s="31"/>
    </row>
    <row r="64" spans="1:14" x14ac:dyDescent="0.2">
      <c r="A64" s="104" t="s">
        <v>8</v>
      </c>
      <c r="B64" s="99">
        <v>11</v>
      </c>
      <c r="C64" s="18"/>
      <c r="D64" s="99">
        <f t="shared" si="6"/>
        <v>15</v>
      </c>
      <c r="E64" s="16"/>
      <c r="F64" s="99">
        <f t="shared" si="8"/>
        <v>12</v>
      </c>
      <c r="G64" s="40"/>
      <c r="H64" s="99">
        <f t="shared" si="5"/>
        <v>17</v>
      </c>
      <c r="J64" s="99">
        <f t="shared" si="7"/>
        <v>14</v>
      </c>
      <c r="K64" s="16"/>
      <c r="L64" s="99">
        <f t="shared" si="9"/>
        <v>12</v>
      </c>
      <c r="M64" s="121" t="s">
        <v>28</v>
      </c>
      <c r="N64" s="31"/>
    </row>
    <row r="65" spans="1:14" x14ac:dyDescent="0.2">
      <c r="A65" s="104" t="s">
        <v>9</v>
      </c>
      <c r="B65" s="99">
        <v>12</v>
      </c>
      <c r="C65" s="18"/>
      <c r="D65" s="99">
        <f t="shared" si="6"/>
        <v>16</v>
      </c>
      <c r="E65" s="16"/>
      <c r="F65" s="99">
        <f t="shared" si="8"/>
        <v>13</v>
      </c>
      <c r="G65" s="16"/>
      <c r="H65" s="99">
        <f t="shared" si="5"/>
        <v>18</v>
      </c>
      <c r="I65" s="18"/>
      <c r="J65" s="99">
        <f t="shared" si="7"/>
        <v>15</v>
      </c>
      <c r="K65" s="129"/>
      <c r="L65" s="99">
        <f t="shared" si="9"/>
        <v>13</v>
      </c>
      <c r="M65" s="122"/>
      <c r="N65" s="31"/>
    </row>
    <row r="66" spans="1:14" x14ac:dyDescent="0.2">
      <c r="A66" s="104" t="s">
        <v>10</v>
      </c>
      <c r="B66" s="99">
        <v>13</v>
      </c>
      <c r="C66" s="18"/>
      <c r="D66" s="99">
        <f t="shared" si="6"/>
        <v>17</v>
      </c>
      <c r="E66" s="16"/>
      <c r="F66" s="99">
        <f t="shared" si="8"/>
        <v>14</v>
      </c>
      <c r="G66" s="16"/>
      <c r="H66" s="99">
        <f t="shared" si="5"/>
        <v>19</v>
      </c>
      <c r="I66" s="204"/>
      <c r="J66" s="99">
        <f t="shared" si="7"/>
        <v>16</v>
      </c>
      <c r="K66" s="16"/>
      <c r="L66" s="99">
        <f t="shared" si="9"/>
        <v>14</v>
      </c>
      <c r="M66" s="121" t="s">
        <v>22</v>
      </c>
      <c r="N66" s="31"/>
    </row>
    <row r="67" spans="1:14" x14ac:dyDescent="0.2">
      <c r="A67" s="104" t="s">
        <v>11</v>
      </c>
      <c r="B67" s="99">
        <v>14</v>
      </c>
      <c r="C67" s="131"/>
      <c r="D67" s="99">
        <f t="shared" si="6"/>
        <v>18</v>
      </c>
      <c r="E67" s="16"/>
      <c r="F67" s="99">
        <f t="shared" si="8"/>
        <v>15</v>
      </c>
      <c r="G67" s="16"/>
      <c r="H67" s="99">
        <f t="shared" si="5"/>
        <v>20</v>
      </c>
      <c r="I67" s="16"/>
      <c r="J67" s="99">
        <f t="shared" si="7"/>
        <v>17</v>
      </c>
      <c r="L67" s="99">
        <f t="shared" si="9"/>
        <v>15</v>
      </c>
      <c r="M67" s="121" t="s">
        <v>24</v>
      </c>
      <c r="N67" s="31"/>
    </row>
    <row r="68" spans="1:14" x14ac:dyDescent="0.2">
      <c r="A68" s="104" t="s">
        <v>12</v>
      </c>
      <c r="B68" s="99">
        <v>15</v>
      </c>
      <c r="C68" s="15"/>
      <c r="D68" s="99">
        <f t="shared" si="6"/>
        <v>19</v>
      </c>
      <c r="E68" s="16"/>
      <c r="F68" s="99">
        <f t="shared" si="8"/>
        <v>16</v>
      </c>
      <c r="G68" s="16"/>
      <c r="H68" s="99">
        <f t="shared" si="5"/>
        <v>21</v>
      </c>
      <c r="I68" s="16"/>
      <c r="J68" s="99">
        <f t="shared" si="7"/>
        <v>18</v>
      </c>
      <c r="K68" s="39"/>
      <c r="L68" s="99">
        <f t="shared" si="9"/>
        <v>16</v>
      </c>
      <c r="M68" s="121" t="s">
        <v>22</v>
      </c>
      <c r="N68" s="31"/>
    </row>
    <row r="69" spans="1:14" x14ac:dyDescent="0.2">
      <c r="A69" s="104" t="s">
        <v>6</v>
      </c>
      <c r="B69" s="99">
        <v>16</v>
      </c>
      <c r="C69" s="15"/>
      <c r="D69" s="99">
        <f t="shared" si="6"/>
        <v>20</v>
      </c>
      <c r="E69" s="16"/>
      <c r="F69" s="99">
        <f t="shared" si="8"/>
        <v>17</v>
      </c>
      <c r="H69" s="99">
        <f t="shared" si="5"/>
        <v>22</v>
      </c>
      <c r="I69" s="16"/>
      <c r="J69" s="99">
        <f t="shared" si="7"/>
        <v>19</v>
      </c>
      <c r="L69" s="99">
        <f t="shared" si="9"/>
        <v>17</v>
      </c>
      <c r="M69" s="121" t="s">
        <v>29</v>
      </c>
      <c r="N69" s="31"/>
    </row>
    <row r="70" spans="1:14" x14ac:dyDescent="0.2">
      <c r="A70" s="104" t="s">
        <v>7</v>
      </c>
      <c r="B70" s="99">
        <v>17</v>
      </c>
      <c r="C70" s="15"/>
      <c r="D70" s="99">
        <f t="shared" si="6"/>
        <v>21</v>
      </c>
      <c r="E70" s="16"/>
      <c r="F70" s="99">
        <f t="shared" si="8"/>
        <v>18</v>
      </c>
      <c r="G70" s="16"/>
      <c r="H70" s="99">
        <f t="shared" si="5"/>
        <v>23</v>
      </c>
      <c r="J70" s="99">
        <f t="shared" si="7"/>
        <v>20</v>
      </c>
      <c r="K70" s="16"/>
      <c r="L70" s="99">
        <f t="shared" si="9"/>
        <v>18</v>
      </c>
      <c r="M70" s="121" t="s">
        <v>30</v>
      </c>
      <c r="N70" s="31"/>
    </row>
    <row r="71" spans="1:14" x14ac:dyDescent="0.2">
      <c r="A71" s="104" t="s">
        <v>8</v>
      </c>
      <c r="B71" s="99">
        <v>18</v>
      </c>
      <c r="C71" s="15"/>
      <c r="D71" s="99">
        <f t="shared" si="6"/>
        <v>22</v>
      </c>
      <c r="E71" s="16"/>
      <c r="F71" s="99">
        <f t="shared" si="8"/>
        <v>19</v>
      </c>
      <c r="G71" s="16"/>
      <c r="H71" s="99">
        <f t="shared" si="5"/>
        <v>24</v>
      </c>
      <c r="J71" s="99">
        <f t="shared" si="7"/>
        <v>21</v>
      </c>
      <c r="L71" s="99">
        <f t="shared" si="9"/>
        <v>19</v>
      </c>
      <c r="M71" s="121" t="s">
        <v>28</v>
      </c>
      <c r="N71" s="31"/>
    </row>
    <row r="72" spans="1:14" x14ac:dyDescent="0.2">
      <c r="A72" s="104" t="s">
        <v>9</v>
      </c>
      <c r="B72" s="99">
        <v>19</v>
      </c>
      <c r="C72" s="18"/>
      <c r="D72" s="99">
        <f t="shared" si="6"/>
        <v>23</v>
      </c>
      <c r="E72" s="16"/>
      <c r="F72" s="99">
        <f t="shared" si="8"/>
        <v>20</v>
      </c>
      <c r="G72" s="42"/>
      <c r="H72" s="99">
        <f t="shared" si="5"/>
        <v>25</v>
      </c>
      <c r="I72" s="16"/>
      <c r="J72" s="99">
        <f t="shared" si="7"/>
        <v>22</v>
      </c>
      <c r="L72" s="99">
        <f t="shared" si="9"/>
        <v>20</v>
      </c>
      <c r="M72" s="121" t="s">
        <v>23</v>
      </c>
      <c r="N72" s="31"/>
    </row>
    <row r="73" spans="1:14" x14ac:dyDescent="0.2">
      <c r="A73" s="104" t="s">
        <v>10</v>
      </c>
      <c r="B73" s="99">
        <v>20</v>
      </c>
      <c r="C73" s="18"/>
      <c r="D73" s="99">
        <f t="shared" si="6"/>
        <v>24</v>
      </c>
      <c r="E73" s="16"/>
      <c r="F73" s="99">
        <f t="shared" si="8"/>
        <v>21</v>
      </c>
      <c r="G73" s="16"/>
      <c r="H73" s="99">
        <f t="shared" si="5"/>
        <v>26</v>
      </c>
      <c r="I73" s="16"/>
      <c r="J73" s="99">
        <f t="shared" si="7"/>
        <v>23</v>
      </c>
      <c r="L73" s="99">
        <f t="shared" si="9"/>
        <v>21</v>
      </c>
      <c r="M73" s="121" t="s">
        <v>28</v>
      </c>
      <c r="N73" s="31"/>
    </row>
    <row r="74" spans="1:14" x14ac:dyDescent="0.2">
      <c r="A74" s="104" t="s">
        <v>11</v>
      </c>
      <c r="B74" s="99">
        <v>21</v>
      </c>
      <c r="C74" s="15"/>
      <c r="D74" s="99">
        <f t="shared" si="6"/>
        <v>25</v>
      </c>
      <c r="F74" s="99">
        <f t="shared" si="8"/>
        <v>22</v>
      </c>
      <c r="H74" s="99">
        <f t="shared" si="5"/>
        <v>27</v>
      </c>
      <c r="I74" s="16"/>
      <c r="J74" s="99">
        <f t="shared" si="7"/>
        <v>24</v>
      </c>
      <c r="L74" s="99">
        <f t="shared" si="9"/>
        <v>22</v>
      </c>
      <c r="M74" s="123"/>
      <c r="N74" s="31"/>
    </row>
    <row r="75" spans="1:14" x14ac:dyDescent="0.2">
      <c r="A75" s="104" t="s">
        <v>12</v>
      </c>
      <c r="B75" s="99">
        <v>22</v>
      </c>
      <c r="C75" s="15"/>
      <c r="D75" s="99">
        <f t="shared" si="6"/>
        <v>26</v>
      </c>
      <c r="F75" s="99">
        <f t="shared" si="8"/>
        <v>23</v>
      </c>
      <c r="G75" s="16"/>
      <c r="H75" s="99">
        <f t="shared" si="5"/>
        <v>28</v>
      </c>
      <c r="I75" s="16"/>
      <c r="J75" s="99">
        <f t="shared" si="7"/>
        <v>25</v>
      </c>
      <c r="L75" s="99">
        <f t="shared" si="9"/>
        <v>23</v>
      </c>
      <c r="M75" s="124">
        <v>2</v>
      </c>
      <c r="N75" s="31"/>
    </row>
    <row r="76" spans="1:14" x14ac:dyDescent="0.2">
      <c r="A76" s="104" t="s">
        <v>6</v>
      </c>
      <c r="B76" s="99">
        <v>23</v>
      </c>
      <c r="C76" s="15"/>
      <c r="D76" s="99">
        <f t="shared" si="6"/>
        <v>27</v>
      </c>
      <c r="E76" s="16"/>
      <c r="F76" s="99">
        <f t="shared" si="8"/>
        <v>24</v>
      </c>
      <c r="G76" s="16"/>
      <c r="H76" s="99">
        <f t="shared" si="5"/>
        <v>29</v>
      </c>
      <c r="J76" s="99">
        <f t="shared" si="7"/>
        <v>26</v>
      </c>
      <c r="K76" s="16"/>
      <c r="L76" s="99">
        <f t="shared" si="9"/>
        <v>24</v>
      </c>
      <c r="M76" s="124">
        <v>0</v>
      </c>
      <c r="N76" s="31"/>
    </row>
    <row r="77" spans="1:14" x14ac:dyDescent="0.2">
      <c r="A77" s="104" t="s">
        <v>7</v>
      </c>
      <c r="B77" s="99">
        <v>24</v>
      </c>
      <c r="C77" s="15"/>
      <c r="D77" s="99">
        <f t="shared" si="6"/>
        <v>28</v>
      </c>
      <c r="E77" s="16"/>
      <c r="F77" s="99">
        <f t="shared" si="8"/>
        <v>25</v>
      </c>
      <c r="G77" s="16"/>
      <c r="H77" s="99">
        <f t="shared" si="5"/>
        <v>30</v>
      </c>
      <c r="I77" s="16"/>
      <c r="J77" s="99">
        <f t="shared" si="7"/>
        <v>27</v>
      </c>
      <c r="K77" s="16"/>
      <c r="L77" s="99">
        <f t="shared" si="9"/>
        <v>25</v>
      </c>
      <c r="M77" s="207">
        <v>1</v>
      </c>
      <c r="N77" s="31"/>
    </row>
    <row r="78" spans="1:14" x14ac:dyDescent="0.2">
      <c r="A78" s="104" t="s">
        <v>8</v>
      </c>
      <c r="B78" s="99">
        <v>25</v>
      </c>
      <c r="C78" s="15"/>
      <c r="D78" s="99">
        <f t="shared" si="6"/>
        <v>29</v>
      </c>
      <c r="E78" s="16"/>
      <c r="F78" s="99">
        <f t="shared" si="8"/>
        <v>26</v>
      </c>
      <c r="G78" s="16"/>
      <c r="H78" s="99">
        <f t="shared" si="5"/>
        <v>31</v>
      </c>
      <c r="I78" s="16"/>
      <c r="J78" s="99">
        <f t="shared" si="7"/>
        <v>28</v>
      </c>
      <c r="K78" s="16"/>
      <c r="L78" s="99">
        <f t="shared" si="9"/>
        <v>26</v>
      </c>
      <c r="M78" s="207">
        <v>6</v>
      </c>
      <c r="N78" s="31"/>
    </row>
    <row r="79" spans="1:14" x14ac:dyDescent="0.2">
      <c r="A79" s="104" t="s">
        <v>9</v>
      </c>
      <c r="B79" s="99">
        <v>26</v>
      </c>
      <c r="C79" s="18"/>
      <c r="D79" s="99">
        <f t="shared" si="6"/>
        <v>30</v>
      </c>
      <c r="E79" s="16"/>
      <c r="F79" s="99">
        <f t="shared" si="8"/>
        <v>27</v>
      </c>
      <c r="G79" s="16"/>
      <c r="H79" s="99"/>
      <c r="I79" s="16"/>
      <c r="J79" s="99">
        <f t="shared" si="7"/>
        <v>29</v>
      </c>
      <c r="K79" s="16"/>
      <c r="L79" s="99">
        <f t="shared" si="9"/>
        <v>27</v>
      </c>
      <c r="M79" s="108"/>
      <c r="N79" s="31"/>
    </row>
    <row r="80" spans="1:14" x14ac:dyDescent="0.2">
      <c r="A80" s="104" t="s">
        <v>10</v>
      </c>
      <c r="B80" s="99">
        <v>27</v>
      </c>
      <c r="C80" s="15"/>
      <c r="D80" s="99">
        <f t="shared" si="6"/>
        <v>31</v>
      </c>
      <c r="E80" s="16"/>
      <c r="F80" s="99">
        <f t="shared" si="8"/>
        <v>28</v>
      </c>
      <c r="G80" s="16"/>
      <c r="H80" s="99"/>
      <c r="I80" s="16"/>
      <c r="J80" s="99">
        <f t="shared" si="7"/>
        <v>30</v>
      </c>
      <c r="K80" s="16"/>
      <c r="L80" s="99">
        <f t="shared" si="9"/>
        <v>28</v>
      </c>
      <c r="M80" s="108"/>
      <c r="N80" s="31"/>
    </row>
    <row r="81" spans="1:14" x14ac:dyDescent="0.2">
      <c r="A81" s="104" t="s">
        <v>11</v>
      </c>
      <c r="B81" s="99">
        <v>28</v>
      </c>
      <c r="D81" s="99"/>
      <c r="F81" s="99">
        <f t="shared" si="8"/>
        <v>29</v>
      </c>
      <c r="G81" s="16"/>
      <c r="H81" s="99"/>
      <c r="I81" s="16"/>
      <c r="J81" s="17"/>
      <c r="K81" s="16"/>
      <c r="L81" s="99">
        <f t="shared" si="9"/>
        <v>29</v>
      </c>
      <c r="M81" s="130"/>
      <c r="N81" s="31"/>
    </row>
    <row r="82" spans="1:14" x14ac:dyDescent="0.2">
      <c r="A82" s="104" t="s">
        <v>12</v>
      </c>
      <c r="B82" s="99">
        <v>29</v>
      </c>
      <c r="C82" s="38"/>
      <c r="D82" s="99"/>
      <c r="E82" s="16"/>
      <c r="F82" s="99">
        <f t="shared" si="8"/>
        <v>30</v>
      </c>
      <c r="G82" s="16"/>
      <c r="H82" s="99"/>
      <c r="I82" s="16"/>
      <c r="J82" s="17"/>
      <c r="K82" s="16"/>
      <c r="L82" s="99">
        <f t="shared" si="9"/>
        <v>30</v>
      </c>
      <c r="M82" s="132"/>
      <c r="N82" s="31"/>
    </row>
    <row r="83" spans="1:14" x14ac:dyDescent="0.2">
      <c r="A83" s="104" t="s">
        <v>6</v>
      </c>
      <c r="B83" s="99">
        <v>30</v>
      </c>
      <c r="C83" s="16"/>
      <c r="D83" s="99"/>
      <c r="E83" s="16"/>
      <c r="F83" s="17"/>
      <c r="G83" s="16"/>
      <c r="H83" s="99"/>
      <c r="I83" s="16"/>
      <c r="J83" s="17"/>
      <c r="K83" s="16"/>
      <c r="L83" s="99">
        <f t="shared" si="9"/>
        <v>31</v>
      </c>
      <c r="M83" s="132"/>
      <c r="N83" s="31"/>
    </row>
    <row r="84" spans="1:14" x14ac:dyDescent="0.2">
      <c r="A84" s="104" t="s">
        <v>7</v>
      </c>
      <c r="B84" s="99">
        <v>31</v>
      </c>
      <c r="C84" s="16"/>
      <c r="D84" s="99"/>
      <c r="F84" s="17"/>
      <c r="G84" s="29"/>
      <c r="H84" s="99"/>
      <c r="I84" s="30"/>
      <c r="J84" s="17"/>
      <c r="K84" s="30"/>
      <c r="L84" s="17"/>
      <c r="M84" s="130"/>
      <c r="N84" s="31"/>
    </row>
    <row r="85" spans="1:14" x14ac:dyDescent="0.2">
      <c r="A85" s="104" t="s">
        <v>8</v>
      </c>
      <c r="B85" s="99"/>
      <c r="C85" s="29"/>
      <c r="D85" s="17"/>
      <c r="F85" s="17"/>
      <c r="G85" s="16"/>
      <c r="H85" s="99"/>
      <c r="I85" s="30"/>
      <c r="J85" s="17"/>
      <c r="K85" s="30"/>
      <c r="L85" s="17"/>
      <c r="M85" s="120"/>
      <c r="N85" s="31"/>
    </row>
    <row r="86" spans="1:14" x14ac:dyDescent="0.2">
      <c r="A86" s="104" t="s">
        <v>9</v>
      </c>
      <c r="B86" s="99"/>
      <c r="C86" s="29"/>
      <c r="D86" s="99"/>
      <c r="F86" s="17"/>
      <c r="G86" s="29"/>
      <c r="H86" s="99"/>
      <c r="I86" s="30"/>
      <c r="J86" s="99"/>
      <c r="K86" s="30"/>
      <c r="L86" s="17"/>
      <c r="M86" s="120"/>
      <c r="N86" s="31"/>
    </row>
    <row r="87" spans="1:14" x14ac:dyDescent="0.2">
      <c r="A87" s="104" t="s">
        <v>10</v>
      </c>
      <c r="B87" s="99"/>
      <c r="C87" s="16"/>
      <c r="D87" s="99"/>
      <c r="F87" s="17"/>
      <c r="G87" s="29"/>
      <c r="H87" s="99"/>
      <c r="I87" s="30"/>
      <c r="J87" s="99"/>
      <c r="K87" s="30"/>
      <c r="L87" s="17"/>
      <c r="M87" s="120"/>
      <c r="N87" s="31"/>
    </row>
    <row r="88" spans="1:14" x14ac:dyDescent="0.2">
      <c r="A88" s="125"/>
      <c r="B88" s="99"/>
      <c r="C88" s="36"/>
      <c r="D88" s="102"/>
      <c r="E88" s="33"/>
      <c r="F88" s="102"/>
      <c r="G88" s="36"/>
      <c r="H88" s="102"/>
      <c r="I88" s="36"/>
      <c r="J88" s="102"/>
      <c r="K88" s="36"/>
      <c r="L88" s="102"/>
      <c r="M88" s="126"/>
      <c r="N88" s="31"/>
    </row>
    <row r="89" spans="1:14" ht="15.75" x14ac:dyDescent="0.2">
      <c r="A89" s="125"/>
      <c r="B89" s="101"/>
      <c r="C89" s="37" t="s">
        <v>31</v>
      </c>
      <c r="D89" s="100"/>
      <c r="E89" s="37" t="s">
        <v>32</v>
      </c>
      <c r="F89" s="100"/>
      <c r="G89" s="37" t="s">
        <v>16</v>
      </c>
      <c r="H89" s="100"/>
      <c r="I89" s="37" t="s">
        <v>17</v>
      </c>
      <c r="J89" s="100"/>
      <c r="K89" s="37" t="s">
        <v>18</v>
      </c>
      <c r="L89" s="100"/>
      <c r="M89" s="107" t="s">
        <v>19</v>
      </c>
      <c r="N89" s="31"/>
    </row>
    <row r="90" spans="1:14" ht="15.75" x14ac:dyDescent="0.25">
      <c r="A90" s="112"/>
      <c r="B90" s="211"/>
      <c r="C90" s="213"/>
      <c r="D90" s="214"/>
      <c r="E90" s="215"/>
      <c r="F90" s="224"/>
      <c r="H90" s="17"/>
      <c r="J90" s="224"/>
      <c r="M90" s="108"/>
      <c r="N90" s="31"/>
    </row>
    <row r="91" spans="1:14" ht="12.75" customHeight="1" x14ac:dyDescent="0.2">
      <c r="A91" s="113"/>
      <c r="B91" s="212"/>
      <c r="C91" s="213" t="s">
        <v>235</v>
      </c>
      <c r="D91" s="214"/>
      <c r="E91" s="215"/>
      <c r="F91" s="225"/>
      <c r="G91" s="213" t="s">
        <v>241</v>
      </c>
      <c r="H91" s="214"/>
      <c r="I91" s="215"/>
      <c r="J91" s="225"/>
      <c r="K91" s="208" t="s">
        <v>234</v>
      </c>
      <c r="L91" s="209"/>
      <c r="M91" s="210"/>
      <c r="N91" s="31"/>
    </row>
    <row r="92" spans="1:14" ht="12.75" customHeight="1" x14ac:dyDescent="0.2">
      <c r="A92" s="113"/>
      <c r="B92" s="212"/>
      <c r="C92" s="213" t="s">
        <v>236</v>
      </c>
      <c r="D92" s="214"/>
      <c r="E92" s="215"/>
      <c r="F92" s="225"/>
      <c r="G92" s="213" t="s">
        <v>242</v>
      </c>
      <c r="H92" s="214"/>
      <c r="I92" s="215"/>
      <c r="J92" s="225"/>
      <c r="K92" s="213"/>
      <c r="L92" s="214"/>
      <c r="M92" s="223"/>
      <c r="N92" s="34"/>
    </row>
    <row r="93" spans="1:14" ht="12.75" customHeight="1" x14ac:dyDescent="0.2">
      <c r="A93" s="113"/>
      <c r="B93" s="212"/>
      <c r="C93" s="213" t="s">
        <v>237</v>
      </c>
      <c r="D93" s="214"/>
      <c r="E93" s="215"/>
      <c r="F93" s="225"/>
      <c r="G93" s="213" t="s">
        <v>243</v>
      </c>
      <c r="H93" s="214"/>
      <c r="I93" s="215"/>
      <c r="J93" s="225"/>
      <c r="K93" s="213"/>
      <c r="L93" s="214"/>
      <c r="M93" s="223"/>
      <c r="N93" s="31"/>
    </row>
    <row r="94" spans="1:14" x14ac:dyDescent="0.2">
      <c r="A94" s="113"/>
      <c r="B94" s="212"/>
      <c r="C94" s="213" t="s">
        <v>238</v>
      </c>
      <c r="D94" s="214"/>
      <c r="E94" s="215"/>
      <c r="F94" s="225"/>
      <c r="G94" s="213" t="s">
        <v>244</v>
      </c>
      <c r="H94" s="214"/>
      <c r="I94" s="215"/>
      <c r="J94" s="225"/>
      <c r="K94" s="213"/>
      <c r="L94" s="214"/>
      <c r="M94" s="223"/>
      <c r="N94" s="31"/>
    </row>
    <row r="95" spans="1:14" ht="12.75" customHeight="1" x14ac:dyDescent="0.2">
      <c r="A95" s="113"/>
      <c r="B95" s="212"/>
      <c r="C95" s="213" t="s">
        <v>239</v>
      </c>
      <c r="D95" s="214"/>
      <c r="E95" s="215"/>
      <c r="F95" s="225"/>
      <c r="G95" s="213" t="s">
        <v>245</v>
      </c>
      <c r="H95" s="214"/>
      <c r="I95" s="215"/>
      <c r="J95" s="225"/>
      <c r="K95" s="97"/>
      <c r="L95" s="98"/>
      <c r="M95" s="127"/>
      <c r="N95" s="31"/>
    </row>
    <row r="96" spans="1:14" x14ac:dyDescent="0.2">
      <c r="A96" s="113"/>
      <c r="B96" s="212"/>
      <c r="C96" s="213" t="s">
        <v>240</v>
      </c>
      <c r="D96" s="214"/>
      <c r="E96" s="215"/>
      <c r="F96" s="225"/>
      <c r="G96" s="213" t="s">
        <v>246</v>
      </c>
      <c r="H96" s="214"/>
      <c r="I96" s="215"/>
      <c r="J96" s="225"/>
      <c r="K96" s="213"/>
      <c r="L96" s="214"/>
      <c r="M96" s="223"/>
      <c r="N96" s="31"/>
    </row>
    <row r="97" spans="1:14" ht="12.75" customHeight="1" x14ac:dyDescent="0.2">
      <c r="A97" s="113"/>
      <c r="B97" s="212"/>
      <c r="C97" s="213" t="s">
        <v>248</v>
      </c>
      <c r="D97" s="214"/>
      <c r="E97" s="215"/>
      <c r="F97" s="226"/>
      <c r="G97" s="213" t="s">
        <v>247</v>
      </c>
      <c r="H97" s="214"/>
      <c r="I97" s="215"/>
      <c r="J97" s="226"/>
      <c r="K97" s="213"/>
      <c r="L97" s="214"/>
      <c r="M97" s="223"/>
      <c r="N97" s="31"/>
    </row>
  </sheetData>
  <mergeCells count="28">
    <mergeCell ref="A1:M1"/>
    <mergeCell ref="C45:E45"/>
    <mergeCell ref="G45:I45"/>
    <mergeCell ref="K45:M45"/>
    <mergeCell ref="K92:M92"/>
    <mergeCell ref="F90:F97"/>
    <mergeCell ref="J90:J97"/>
    <mergeCell ref="C95:E95"/>
    <mergeCell ref="C96:E96"/>
    <mergeCell ref="G96:I96"/>
    <mergeCell ref="K96:M96"/>
    <mergeCell ref="C97:E97"/>
    <mergeCell ref="G97:I97"/>
    <mergeCell ref="K97:M97"/>
    <mergeCell ref="K93:M93"/>
    <mergeCell ref="K94:M94"/>
    <mergeCell ref="K91:M91"/>
    <mergeCell ref="B90:B97"/>
    <mergeCell ref="G94:I94"/>
    <mergeCell ref="C90:E90"/>
    <mergeCell ref="G95:I95"/>
    <mergeCell ref="C94:E94"/>
    <mergeCell ref="C92:E92"/>
    <mergeCell ref="G92:I92"/>
    <mergeCell ref="C93:E93"/>
    <mergeCell ref="G93:I93"/>
    <mergeCell ref="C91:E91"/>
    <mergeCell ref="G91:I91"/>
  </mergeCells>
  <pageMargins left="0.25" right="0.25" top="0.75" bottom="0.75" header="0.3" footer="0.3"/>
  <pageSetup paperSize="9" scale="57" fitToHeight="0" orientation="landscape" horizontalDpi="4294967293" verticalDpi="4294967293" r:id="rId1"/>
  <headerFooter alignWithMargins="0"/>
  <rowBreaks count="1" manualBreakCount="1">
    <brk id="45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view="pageBreakPreview" topLeftCell="A10" zoomScale="80" zoomScaleSheetLayoutView="80" workbookViewId="0">
      <selection activeCell="L28" sqref="L28"/>
    </sheetView>
  </sheetViews>
  <sheetFormatPr defaultRowHeight="23.25" customHeight="1" x14ac:dyDescent="0.2"/>
  <cols>
    <col min="1" max="1" width="55" style="28" customWidth="1"/>
    <col min="2" max="2" width="13.42578125" style="72" customWidth="1"/>
    <col min="3" max="6" width="12.7109375" style="72" customWidth="1"/>
    <col min="7" max="7" width="6.5703125" style="2" customWidth="1"/>
    <col min="8" max="16384" width="9.140625" style="28"/>
  </cols>
  <sheetData>
    <row r="1" spans="1:7" ht="23.25" customHeight="1" thickBot="1" x14ac:dyDescent="0.25">
      <c r="A1" s="47" t="s">
        <v>111</v>
      </c>
      <c r="B1" s="254" t="s">
        <v>39</v>
      </c>
      <c r="C1" s="254"/>
      <c r="D1" s="254"/>
      <c r="E1" s="254"/>
      <c r="F1" s="254"/>
      <c r="G1" s="47" t="s">
        <v>42</v>
      </c>
    </row>
    <row r="2" spans="1:7" ht="23.25" customHeight="1" x14ac:dyDescent="0.2">
      <c r="A2" s="73" t="s">
        <v>37</v>
      </c>
      <c r="B2" s="50"/>
      <c r="C2" s="51"/>
      <c r="D2" s="51"/>
      <c r="E2" s="52"/>
      <c r="F2" s="53"/>
      <c r="G2" s="48">
        <f>COUNT(B2:F2)</f>
        <v>0</v>
      </c>
    </row>
    <row r="3" spans="1:7" ht="23.25" customHeight="1" x14ac:dyDescent="0.2">
      <c r="A3" s="74" t="s">
        <v>72</v>
      </c>
      <c r="B3" s="54"/>
      <c r="C3" s="55"/>
      <c r="D3" s="55"/>
      <c r="E3" s="55"/>
      <c r="F3" s="56"/>
      <c r="G3" s="49">
        <f>COUNT(B3:F3)</f>
        <v>0</v>
      </c>
    </row>
    <row r="4" spans="1:7" ht="23.25" customHeight="1" x14ac:dyDescent="0.2">
      <c r="A4" s="74" t="s">
        <v>99</v>
      </c>
      <c r="B4" s="54"/>
      <c r="C4" s="55"/>
      <c r="D4" s="55"/>
      <c r="E4" s="55"/>
      <c r="F4" s="56"/>
      <c r="G4" s="49">
        <f>COUNT(B4:F4)</f>
        <v>0</v>
      </c>
    </row>
    <row r="5" spans="1:7" ht="23.25" customHeight="1" x14ac:dyDescent="0.2">
      <c r="A5" s="74" t="s">
        <v>93</v>
      </c>
      <c r="B5" s="54"/>
      <c r="C5" s="54"/>
      <c r="D5" s="55"/>
      <c r="E5" s="55"/>
      <c r="F5" s="55"/>
      <c r="G5" s="49">
        <f>COUNT(B5:F5)</f>
        <v>0</v>
      </c>
    </row>
    <row r="6" spans="1:7" ht="23.25" customHeight="1" x14ac:dyDescent="0.2">
      <c r="A6" s="74" t="s">
        <v>74</v>
      </c>
      <c r="B6" s="54"/>
      <c r="C6" s="55"/>
      <c r="D6" s="55"/>
      <c r="E6" s="57"/>
      <c r="F6" s="58"/>
      <c r="G6" s="48">
        <f t="shared" ref="G6:G41" si="0">COUNT(B6:F6)</f>
        <v>0</v>
      </c>
    </row>
    <row r="7" spans="1:7" ht="23.25" customHeight="1" x14ac:dyDescent="0.2">
      <c r="A7" s="74" t="s">
        <v>100</v>
      </c>
      <c r="B7" s="54"/>
      <c r="C7" s="54"/>
      <c r="D7" s="55"/>
      <c r="E7" s="57"/>
      <c r="F7" s="58"/>
      <c r="G7" s="49">
        <f t="shared" si="0"/>
        <v>0</v>
      </c>
    </row>
    <row r="8" spans="1:7" ht="23.25" customHeight="1" x14ac:dyDescent="0.2">
      <c r="A8" s="74" t="s">
        <v>85</v>
      </c>
      <c r="B8" s="54"/>
      <c r="C8" s="55"/>
      <c r="D8" s="55"/>
      <c r="E8" s="55"/>
      <c r="F8" s="58"/>
      <c r="G8" s="49">
        <f t="shared" si="0"/>
        <v>0</v>
      </c>
    </row>
    <row r="9" spans="1:7" ht="23.25" customHeight="1" x14ac:dyDescent="0.2">
      <c r="A9" s="74" t="s">
        <v>82</v>
      </c>
      <c r="B9" s="63"/>
      <c r="C9" s="64"/>
      <c r="D9" s="65"/>
      <c r="E9" s="65"/>
      <c r="F9" s="66"/>
      <c r="G9" s="48">
        <f t="shared" si="0"/>
        <v>0</v>
      </c>
    </row>
    <row r="10" spans="1:7" ht="23.25" customHeight="1" x14ac:dyDescent="0.2">
      <c r="A10" s="74" t="s">
        <v>75</v>
      </c>
      <c r="B10" s="59"/>
      <c r="C10" s="60"/>
      <c r="D10" s="60"/>
      <c r="E10" s="61"/>
      <c r="F10" s="62"/>
      <c r="G10" s="49">
        <f t="shared" si="0"/>
        <v>0</v>
      </c>
    </row>
    <row r="11" spans="1:7" ht="23.25" customHeight="1" x14ac:dyDescent="0.2">
      <c r="A11" s="74" t="s">
        <v>33</v>
      </c>
      <c r="B11" s="54"/>
      <c r="C11" s="54"/>
      <c r="D11" s="55"/>
      <c r="E11" s="57"/>
      <c r="F11" s="58"/>
      <c r="G11" s="49">
        <f t="shared" si="0"/>
        <v>0</v>
      </c>
    </row>
    <row r="12" spans="1:7" ht="23.25" customHeight="1" x14ac:dyDescent="0.2">
      <c r="A12" s="74" t="s">
        <v>36</v>
      </c>
      <c r="B12" s="54"/>
      <c r="C12" s="57"/>
      <c r="D12" s="57"/>
      <c r="E12" s="57"/>
      <c r="F12" s="58"/>
      <c r="G12" s="49">
        <f t="shared" si="0"/>
        <v>0</v>
      </c>
    </row>
    <row r="13" spans="1:7" ht="23.25" customHeight="1" x14ac:dyDescent="0.2">
      <c r="A13" s="74" t="s">
        <v>34</v>
      </c>
      <c r="B13" s="54"/>
      <c r="C13" s="55"/>
      <c r="D13" s="57"/>
      <c r="E13" s="57"/>
      <c r="F13" s="58"/>
      <c r="G13" s="48">
        <f t="shared" si="0"/>
        <v>0</v>
      </c>
    </row>
    <row r="14" spans="1:7" ht="23.25" customHeight="1" x14ac:dyDescent="0.2">
      <c r="A14" s="74" t="s">
        <v>38</v>
      </c>
      <c r="B14" s="54"/>
      <c r="C14" s="55"/>
      <c r="D14" s="55"/>
      <c r="E14" s="55"/>
      <c r="F14" s="58"/>
      <c r="G14" s="49">
        <f t="shared" si="0"/>
        <v>0</v>
      </c>
    </row>
    <row r="15" spans="1:7" ht="23.25" customHeight="1" x14ac:dyDescent="0.2">
      <c r="A15" s="74" t="s">
        <v>73</v>
      </c>
      <c r="B15" s="54"/>
      <c r="C15" s="55"/>
      <c r="D15" s="57"/>
      <c r="E15" s="57"/>
      <c r="F15" s="58"/>
      <c r="G15" s="49">
        <f t="shared" si="0"/>
        <v>0</v>
      </c>
    </row>
    <row r="16" spans="1:7" ht="23.25" customHeight="1" x14ac:dyDescent="0.2">
      <c r="A16" s="74" t="s">
        <v>89</v>
      </c>
      <c r="B16" s="54"/>
      <c r="C16" s="95"/>
      <c r="D16" s="55"/>
      <c r="E16" s="57"/>
      <c r="F16" s="58"/>
      <c r="G16" s="49">
        <f t="shared" si="0"/>
        <v>0</v>
      </c>
    </row>
    <row r="17" spans="1:7" ht="23.25" customHeight="1" x14ac:dyDescent="0.2">
      <c r="A17" s="74" t="s">
        <v>77</v>
      </c>
      <c r="B17" s="54"/>
      <c r="C17" s="55"/>
      <c r="D17" s="55"/>
      <c r="E17" s="55"/>
      <c r="F17" s="56"/>
      <c r="G17" s="48">
        <f t="shared" si="0"/>
        <v>0</v>
      </c>
    </row>
    <row r="18" spans="1:7" ht="23.25" customHeight="1" x14ac:dyDescent="0.2">
      <c r="A18" s="74" t="s">
        <v>91</v>
      </c>
      <c r="B18" s="54"/>
      <c r="C18" s="55"/>
      <c r="D18" s="55"/>
      <c r="E18" s="55"/>
      <c r="F18" s="56"/>
      <c r="G18" s="49">
        <f t="shared" si="0"/>
        <v>0</v>
      </c>
    </row>
    <row r="19" spans="1:7" ht="23.25" customHeight="1" x14ac:dyDescent="0.2">
      <c r="A19" s="74" t="s">
        <v>112</v>
      </c>
      <c r="B19" s="54"/>
      <c r="C19" s="55"/>
      <c r="D19" s="55"/>
      <c r="E19" s="55"/>
      <c r="F19" s="56"/>
      <c r="G19" s="49">
        <f t="shared" si="0"/>
        <v>0</v>
      </c>
    </row>
    <row r="20" spans="1:7" ht="23.25" customHeight="1" x14ac:dyDescent="0.2">
      <c r="A20" s="74" t="s">
        <v>76</v>
      </c>
      <c r="B20" s="67"/>
      <c r="C20" s="57"/>
      <c r="D20" s="57"/>
      <c r="E20" s="57"/>
      <c r="F20" s="58"/>
      <c r="G20" s="49">
        <f t="shared" si="0"/>
        <v>0</v>
      </c>
    </row>
    <row r="21" spans="1:7" ht="23.25" customHeight="1" x14ac:dyDescent="0.2">
      <c r="A21" s="74" t="s">
        <v>35</v>
      </c>
      <c r="B21" s="59"/>
      <c r="C21" s="60"/>
      <c r="D21" s="60"/>
      <c r="E21" s="61"/>
      <c r="F21" s="62"/>
      <c r="G21" s="48">
        <f t="shared" si="0"/>
        <v>0</v>
      </c>
    </row>
    <row r="22" spans="1:7" ht="23.25" customHeight="1" x14ac:dyDescent="0.2">
      <c r="A22" s="74" t="s">
        <v>86</v>
      </c>
      <c r="B22" s="54"/>
      <c r="C22" s="55"/>
      <c r="D22" s="57"/>
      <c r="E22" s="57"/>
      <c r="F22" s="58"/>
      <c r="G22" s="49">
        <f t="shared" si="0"/>
        <v>0</v>
      </c>
    </row>
    <row r="23" spans="1:7" ht="23.25" customHeight="1" x14ac:dyDescent="0.2">
      <c r="A23" s="74" t="s">
        <v>87</v>
      </c>
      <c r="B23" s="59"/>
      <c r="C23" s="59"/>
      <c r="D23" s="60"/>
      <c r="E23" s="61"/>
      <c r="F23" s="62"/>
      <c r="G23" s="49">
        <f t="shared" si="0"/>
        <v>0</v>
      </c>
    </row>
    <row r="24" spans="1:7" ht="23.25" customHeight="1" x14ac:dyDescent="0.2">
      <c r="A24" s="74" t="s">
        <v>88</v>
      </c>
      <c r="B24" s="54"/>
      <c r="C24" s="55"/>
      <c r="D24" s="57"/>
      <c r="E24" s="57"/>
      <c r="F24" s="58"/>
      <c r="G24" s="49">
        <f t="shared" si="0"/>
        <v>0</v>
      </c>
    </row>
    <row r="25" spans="1:7" ht="23.25" customHeight="1" x14ac:dyDescent="0.2">
      <c r="A25" s="74" t="s">
        <v>78</v>
      </c>
      <c r="B25" s="54"/>
      <c r="C25" s="54"/>
      <c r="D25" s="57"/>
      <c r="E25" s="57"/>
      <c r="F25" s="58"/>
      <c r="G25" s="48">
        <f t="shared" si="0"/>
        <v>0</v>
      </c>
    </row>
    <row r="26" spans="1:7" ht="23.25" customHeight="1" x14ac:dyDescent="0.2">
      <c r="A26" s="74" t="s">
        <v>83</v>
      </c>
      <c r="B26" s="59"/>
      <c r="C26" s="61"/>
      <c r="D26" s="61"/>
      <c r="E26" s="61"/>
      <c r="F26" s="62"/>
      <c r="G26" s="49">
        <f t="shared" si="0"/>
        <v>0</v>
      </c>
    </row>
    <row r="27" spans="1:7" ht="23.25" customHeight="1" x14ac:dyDescent="0.2">
      <c r="A27" s="74" t="s">
        <v>92</v>
      </c>
      <c r="B27" s="54"/>
      <c r="C27" s="55"/>
      <c r="D27" s="55"/>
      <c r="E27" s="57"/>
      <c r="F27" s="58"/>
      <c r="G27" s="49">
        <f t="shared" si="0"/>
        <v>0</v>
      </c>
    </row>
    <row r="28" spans="1:7" ht="23.25" customHeight="1" x14ac:dyDescent="0.2">
      <c r="A28" s="74" t="s">
        <v>95</v>
      </c>
      <c r="B28" s="54"/>
      <c r="C28" s="55"/>
      <c r="D28" s="55"/>
      <c r="E28" s="55"/>
      <c r="F28" s="56"/>
      <c r="G28" s="49">
        <f t="shared" si="0"/>
        <v>0</v>
      </c>
    </row>
    <row r="29" spans="1:7" ht="23.25" customHeight="1" x14ac:dyDescent="0.2">
      <c r="A29" s="74" t="s">
        <v>79</v>
      </c>
      <c r="B29" s="67"/>
      <c r="C29" s="57"/>
      <c r="D29" s="57"/>
      <c r="E29" s="57"/>
      <c r="F29" s="58"/>
      <c r="G29" s="49">
        <f t="shared" si="0"/>
        <v>0</v>
      </c>
    </row>
    <row r="30" spans="1:7" ht="23.25" customHeight="1" x14ac:dyDescent="0.2">
      <c r="A30" s="74" t="s">
        <v>80</v>
      </c>
      <c r="B30" s="67"/>
      <c r="C30" s="57"/>
      <c r="D30" s="57"/>
      <c r="E30" s="57"/>
      <c r="F30" s="58"/>
      <c r="G30" s="49">
        <f t="shared" si="0"/>
        <v>0</v>
      </c>
    </row>
    <row r="31" spans="1:7" ht="23.25" customHeight="1" x14ac:dyDescent="0.2">
      <c r="A31" s="74" t="s">
        <v>97</v>
      </c>
      <c r="B31" s="54"/>
      <c r="C31" s="55"/>
      <c r="D31" s="57"/>
      <c r="E31" s="57"/>
      <c r="F31" s="58"/>
      <c r="G31" s="49">
        <f t="shared" si="0"/>
        <v>0</v>
      </c>
    </row>
    <row r="32" spans="1:7" ht="23.25" customHeight="1" x14ac:dyDescent="0.2">
      <c r="A32" s="74" t="s">
        <v>94</v>
      </c>
      <c r="B32" s="54"/>
      <c r="C32" s="55"/>
      <c r="D32" s="55"/>
      <c r="E32" s="57"/>
      <c r="F32" s="58"/>
      <c r="G32" s="49">
        <f t="shared" si="0"/>
        <v>0</v>
      </c>
    </row>
    <row r="33" spans="1:7" ht="23.25" customHeight="1" x14ac:dyDescent="0.2">
      <c r="A33" s="74" t="s">
        <v>84</v>
      </c>
      <c r="B33" s="54"/>
      <c r="C33" s="55"/>
      <c r="D33" s="57"/>
      <c r="E33" s="57"/>
      <c r="F33" s="58"/>
      <c r="G33" s="48">
        <f t="shared" si="0"/>
        <v>0</v>
      </c>
    </row>
    <row r="34" spans="1:7" ht="23.25" customHeight="1" x14ac:dyDescent="0.2">
      <c r="A34" s="74" t="s">
        <v>98</v>
      </c>
      <c r="B34" s="67"/>
      <c r="C34" s="57"/>
      <c r="D34" s="57"/>
      <c r="E34" s="57"/>
      <c r="F34" s="58"/>
      <c r="G34" s="48">
        <f t="shared" si="0"/>
        <v>0</v>
      </c>
    </row>
    <row r="35" spans="1:7" ht="23.25" customHeight="1" x14ac:dyDescent="0.2">
      <c r="A35" s="74" t="s">
        <v>102</v>
      </c>
      <c r="B35" s="67"/>
      <c r="C35" s="57"/>
      <c r="D35" s="57"/>
      <c r="E35" s="57"/>
      <c r="F35" s="58"/>
      <c r="G35" s="48">
        <f t="shared" si="0"/>
        <v>0</v>
      </c>
    </row>
    <row r="36" spans="1:7" ht="23.25" customHeight="1" x14ac:dyDescent="0.2">
      <c r="A36" s="96" t="s">
        <v>113</v>
      </c>
      <c r="B36" s="59"/>
      <c r="C36" s="60"/>
      <c r="D36" s="60"/>
      <c r="E36" s="61"/>
      <c r="F36" s="62"/>
      <c r="G36" s="48">
        <f t="shared" si="0"/>
        <v>0</v>
      </c>
    </row>
    <row r="37" spans="1:7" ht="23.25" customHeight="1" x14ac:dyDescent="0.2">
      <c r="A37" s="74" t="s">
        <v>43</v>
      </c>
      <c r="B37" s="55"/>
      <c r="C37" s="55"/>
      <c r="D37" s="57"/>
      <c r="E37" s="57"/>
      <c r="F37" s="58"/>
      <c r="G37" s="48">
        <f t="shared" si="0"/>
        <v>0</v>
      </c>
    </row>
    <row r="38" spans="1:7" ht="23.25" customHeight="1" x14ac:dyDescent="0.2">
      <c r="A38" s="74" t="s">
        <v>101</v>
      </c>
      <c r="B38" s="54"/>
      <c r="C38" s="55"/>
      <c r="D38" s="55"/>
      <c r="E38" s="57"/>
      <c r="F38" s="58"/>
      <c r="G38" s="48">
        <f t="shared" si="0"/>
        <v>0</v>
      </c>
    </row>
    <row r="39" spans="1:7" ht="23.25" customHeight="1" x14ac:dyDescent="0.2">
      <c r="A39" s="74" t="s">
        <v>90</v>
      </c>
      <c r="B39" s="54"/>
      <c r="C39" s="55"/>
      <c r="D39" s="57"/>
      <c r="E39" s="57"/>
      <c r="F39" s="58"/>
      <c r="G39" s="48">
        <f t="shared" si="0"/>
        <v>0</v>
      </c>
    </row>
    <row r="40" spans="1:7" ht="23.25" customHeight="1" x14ac:dyDescent="0.2">
      <c r="A40" s="74" t="s">
        <v>81</v>
      </c>
      <c r="B40" s="54"/>
      <c r="C40" s="55"/>
      <c r="D40" s="55"/>
      <c r="E40" s="57"/>
      <c r="F40" s="58"/>
      <c r="G40" s="49">
        <f t="shared" si="0"/>
        <v>0</v>
      </c>
    </row>
    <row r="41" spans="1:7" ht="23.25" customHeight="1" thickBot="1" x14ac:dyDescent="0.25">
      <c r="A41" s="75" t="s">
        <v>96</v>
      </c>
      <c r="B41" s="68"/>
      <c r="C41" s="68"/>
      <c r="D41" s="69"/>
      <c r="E41" s="70"/>
      <c r="F41" s="71"/>
      <c r="G41" s="49">
        <f t="shared" si="0"/>
        <v>0</v>
      </c>
    </row>
  </sheetData>
  <sortState ref="A2:B56">
    <sortCondition ref="A2"/>
  </sortState>
  <mergeCells count="1">
    <mergeCell ref="B1:F1"/>
  </mergeCells>
  <pageMargins left="0.23622047244094491" right="0.23622047244094491" top="0.23622047244094491" bottom="0.23622047244094491" header="0.31496062992125984" footer="0.31496062992125984"/>
  <pageSetup paperSize="9" scale="8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view="pageBreakPreview" topLeftCell="A24" zoomScale="80" zoomScaleSheetLayoutView="80" workbookViewId="0">
      <selection activeCell="E14" sqref="E14:E41"/>
    </sheetView>
  </sheetViews>
  <sheetFormatPr defaultRowHeight="23.25" customHeight="1" x14ac:dyDescent="0.2"/>
  <cols>
    <col min="1" max="1" width="60.42578125" style="28" customWidth="1"/>
    <col min="2" max="4" width="14.5703125" style="72" customWidth="1"/>
    <col min="5" max="5" width="6.5703125" style="2" customWidth="1"/>
    <col min="6" max="16384" width="9.140625" style="28"/>
  </cols>
  <sheetData>
    <row r="1" spans="1:5" ht="23.25" customHeight="1" thickBot="1" x14ac:dyDescent="0.25">
      <c r="A1" s="47" t="s">
        <v>111</v>
      </c>
      <c r="B1" s="254" t="s">
        <v>41</v>
      </c>
      <c r="C1" s="254"/>
      <c r="D1" s="254"/>
      <c r="E1" s="47" t="s">
        <v>42</v>
      </c>
    </row>
    <row r="2" spans="1:5" ht="23.25" customHeight="1" x14ac:dyDescent="0.2">
      <c r="A2" s="73" t="s">
        <v>37</v>
      </c>
      <c r="B2" s="50"/>
      <c r="C2" s="50"/>
      <c r="D2" s="51"/>
      <c r="E2" s="48">
        <f t="shared" ref="E2:E41" si="0">COUNT(B2:D2)</f>
        <v>0</v>
      </c>
    </row>
    <row r="3" spans="1:5" ht="23.25" customHeight="1" x14ac:dyDescent="0.2">
      <c r="A3" s="74" t="s">
        <v>72</v>
      </c>
      <c r="B3" s="54"/>
      <c r="C3" s="54"/>
      <c r="D3" s="55"/>
      <c r="E3" s="49">
        <f t="shared" si="0"/>
        <v>0</v>
      </c>
    </row>
    <row r="4" spans="1:5" ht="23.25" customHeight="1" x14ac:dyDescent="0.2">
      <c r="A4" s="74" t="s">
        <v>99</v>
      </c>
      <c r="B4" s="54"/>
      <c r="C4" s="54"/>
      <c r="D4" s="55"/>
      <c r="E4" s="49">
        <f t="shared" si="0"/>
        <v>0</v>
      </c>
    </row>
    <row r="5" spans="1:5" ht="23.25" customHeight="1" x14ac:dyDescent="0.2">
      <c r="A5" s="74" t="s">
        <v>93</v>
      </c>
      <c r="B5" s="54"/>
      <c r="C5" s="54"/>
      <c r="D5" s="54"/>
      <c r="E5" s="49">
        <f t="shared" si="0"/>
        <v>0</v>
      </c>
    </row>
    <row r="6" spans="1:5" ht="23.25" customHeight="1" x14ac:dyDescent="0.2">
      <c r="A6" s="74" t="s">
        <v>74</v>
      </c>
      <c r="B6" s="54"/>
      <c r="C6" s="54"/>
      <c r="D6" s="55"/>
      <c r="E6" s="48">
        <f t="shared" si="0"/>
        <v>0</v>
      </c>
    </row>
    <row r="7" spans="1:5" ht="23.25" customHeight="1" x14ac:dyDescent="0.2">
      <c r="A7" s="74" t="s">
        <v>100</v>
      </c>
      <c r="B7" s="54"/>
      <c r="C7" s="54"/>
      <c r="D7" s="54"/>
      <c r="E7" s="49">
        <f t="shared" si="0"/>
        <v>0</v>
      </c>
    </row>
    <row r="8" spans="1:5" ht="23.25" customHeight="1" x14ac:dyDescent="0.2">
      <c r="A8" s="74" t="s">
        <v>85</v>
      </c>
      <c r="B8" s="54"/>
      <c r="C8" s="54"/>
      <c r="D8" s="55"/>
      <c r="E8" s="49">
        <f t="shared" si="0"/>
        <v>0</v>
      </c>
    </row>
    <row r="9" spans="1:5" ht="23.25" customHeight="1" x14ac:dyDescent="0.2">
      <c r="A9" s="74" t="s">
        <v>82</v>
      </c>
      <c r="B9" s="63"/>
      <c r="C9" s="63"/>
      <c r="D9" s="64"/>
      <c r="E9" s="48">
        <f t="shared" si="0"/>
        <v>0</v>
      </c>
    </row>
    <row r="10" spans="1:5" ht="23.25" customHeight="1" x14ac:dyDescent="0.2">
      <c r="A10" s="74" t="s">
        <v>75</v>
      </c>
      <c r="B10" s="59"/>
      <c r="C10" s="59"/>
      <c r="D10" s="60"/>
      <c r="E10" s="49">
        <f t="shared" si="0"/>
        <v>0</v>
      </c>
    </row>
    <row r="11" spans="1:5" ht="23.25" customHeight="1" x14ac:dyDescent="0.2">
      <c r="A11" s="74" t="s">
        <v>33</v>
      </c>
      <c r="B11" s="54"/>
      <c r="C11" s="54"/>
      <c r="D11" s="54"/>
      <c r="E11" s="49">
        <f t="shared" si="0"/>
        <v>0</v>
      </c>
    </row>
    <row r="12" spans="1:5" ht="23.25" customHeight="1" x14ac:dyDescent="0.2">
      <c r="A12" s="74" t="s">
        <v>36</v>
      </c>
      <c r="B12" s="54"/>
      <c r="C12" s="54"/>
      <c r="D12" s="57"/>
      <c r="E12" s="49">
        <f t="shared" si="0"/>
        <v>0</v>
      </c>
    </row>
    <row r="13" spans="1:5" ht="23.25" customHeight="1" x14ac:dyDescent="0.2">
      <c r="A13" s="74" t="s">
        <v>34</v>
      </c>
      <c r="B13" s="54"/>
      <c r="C13" s="54"/>
      <c r="D13" s="55"/>
      <c r="E13" s="48">
        <f t="shared" si="0"/>
        <v>0</v>
      </c>
    </row>
    <row r="14" spans="1:5" ht="23.25" customHeight="1" x14ac:dyDescent="0.2">
      <c r="A14" s="74" t="s">
        <v>38</v>
      </c>
      <c r="B14" s="54"/>
      <c r="C14" s="55"/>
      <c r="D14" s="55"/>
      <c r="E14" s="49">
        <f t="shared" si="0"/>
        <v>0</v>
      </c>
    </row>
    <row r="15" spans="1:5" ht="23.25" customHeight="1" x14ac:dyDescent="0.2">
      <c r="A15" s="74" t="s">
        <v>73</v>
      </c>
      <c r="B15" s="54"/>
      <c r="C15" s="54"/>
      <c r="D15" s="55"/>
      <c r="E15" s="49">
        <f t="shared" si="0"/>
        <v>0</v>
      </c>
    </row>
    <row r="16" spans="1:5" ht="23.25" customHeight="1" x14ac:dyDescent="0.2">
      <c r="A16" s="74" t="s">
        <v>89</v>
      </c>
      <c r="B16" s="54"/>
      <c r="C16" s="54"/>
      <c r="D16" s="55"/>
      <c r="E16" s="49">
        <f t="shared" si="0"/>
        <v>0</v>
      </c>
    </row>
    <row r="17" spans="1:5" ht="23.25" customHeight="1" x14ac:dyDescent="0.2">
      <c r="A17" s="74" t="s">
        <v>77</v>
      </c>
      <c r="B17" s="54"/>
      <c r="C17" s="54"/>
      <c r="D17" s="55"/>
      <c r="E17" s="49">
        <f t="shared" si="0"/>
        <v>0</v>
      </c>
    </row>
    <row r="18" spans="1:5" ht="23.25" customHeight="1" x14ac:dyDescent="0.2">
      <c r="A18" s="74" t="s">
        <v>91</v>
      </c>
      <c r="B18" s="54"/>
      <c r="C18" s="54"/>
      <c r="D18" s="55"/>
      <c r="E18" s="49">
        <f t="shared" si="0"/>
        <v>0</v>
      </c>
    </row>
    <row r="19" spans="1:5" ht="23.25" customHeight="1" x14ac:dyDescent="0.2">
      <c r="A19" s="74" t="s">
        <v>112</v>
      </c>
      <c r="B19" s="54"/>
      <c r="C19" s="54"/>
      <c r="D19" s="55"/>
      <c r="E19" s="49">
        <f t="shared" si="0"/>
        <v>0</v>
      </c>
    </row>
    <row r="20" spans="1:5" ht="23.25" customHeight="1" x14ac:dyDescent="0.2">
      <c r="A20" s="74" t="s">
        <v>76</v>
      </c>
      <c r="B20" s="67"/>
      <c r="C20" s="67"/>
      <c r="D20" s="57"/>
      <c r="E20" s="49">
        <f t="shared" si="0"/>
        <v>0</v>
      </c>
    </row>
    <row r="21" spans="1:5" ht="23.25" customHeight="1" x14ac:dyDescent="0.2">
      <c r="A21" s="74" t="s">
        <v>35</v>
      </c>
      <c r="B21" s="59"/>
      <c r="C21" s="59"/>
      <c r="D21" s="60"/>
      <c r="E21" s="49">
        <f t="shared" si="0"/>
        <v>0</v>
      </c>
    </row>
    <row r="22" spans="1:5" ht="23.25" customHeight="1" x14ac:dyDescent="0.2">
      <c r="A22" s="74" t="s">
        <v>86</v>
      </c>
      <c r="B22" s="54"/>
      <c r="C22" s="54"/>
      <c r="D22" s="55"/>
      <c r="E22" s="49">
        <f t="shared" si="0"/>
        <v>0</v>
      </c>
    </row>
    <row r="23" spans="1:5" ht="23.25" customHeight="1" x14ac:dyDescent="0.2">
      <c r="A23" s="74" t="s">
        <v>87</v>
      </c>
      <c r="B23" s="54"/>
      <c r="C23" s="54"/>
      <c r="D23" s="59"/>
      <c r="E23" s="49">
        <f t="shared" si="0"/>
        <v>0</v>
      </c>
    </row>
    <row r="24" spans="1:5" ht="23.25" customHeight="1" x14ac:dyDescent="0.2">
      <c r="A24" s="74" t="s">
        <v>88</v>
      </c>
      <c r="B24" s="54"/>
      <c r="C24" s="54"/>
      <c r="D24" s="55"/>
      <c r="E24" s="49">
        <f t="shared" si="0"/>
        <v>0</v>
      </c>
    </row>
    <row r="25" spans="1:5" ht="23.25" customHeight="1" x14ac:dyDescent="0.2">
      <c r="A25" s="74" t="s">
        <v>78</v>
      </c>
      <c r="B25" s="54"/>
      <c r="C25" s="54"/>
      <c r="D25" s="54"/>
      <c r="E25" s="49">
        <f t="shared" si="0"/>
        <v>0</v>
      </c>
    </row>
    <row r="26" spans="1:5" ht="23.25" customHeight="1" x14ac:dyDescent="0.2">
      <c r="A26" s="74" t="s">
        <v>83</v>
      </c>
      <c r="B26" s="59"/>
      <c r="C26" s="59"/>
      <c r="D26" s="61"/>
      <c r="E26" s="49">
        <f t="shared" si="0"/>
        <v>0</v>
      </c>
    </row>
    <row r="27" spans="1:5" ht="23.25" customHeight="1" x14ac:dyDescent="0.2">
      <c r="A27" s="74" t="s">
        <v>92</v>
      </c>
      <c r="B27" s="54"/>
      <c r="C27" s="54"/>
      <c r="D27" s="55"/>
      <c r="E27" s="49">
        <f t="shared" si="0"/>
        <v>0</v>
      </c>
    </row>
    <row r="28" spans="1:5" ht="23.25" customHeight="1" x14ac:dyDescent="0.2">
      <c r="A28" s="74" t="s">
        <v>95</v>
      </c>
      <c r="B28" s="54"/>
      <c r="C28" s="54"/>
      <c r="D28" s="55"/>
      <c r="E28" s="49">
        <f t="shared" si="0"/>
        <v>0</v>
      </c>
    </row>
    <row r="29" spans="1:5" ht="23.25" customHeight="1" x14ac:dyDescent="0.2">
      <c r="A29" s="74" t="s">
        <v>79</v>
      </c>
      <c r="B29" s="67"/>
      <c r="C29" s="67"/>
      <c r="D29" s="57"/>
      <c r="E29" s="49">
        <f t="shared" si="0"/>
        <v>0</v>
      </c>
    </row>
    <row r="30" spans="1:5" ht="23.25" customHeight="1" x14ac:dyDescent="0.2">
      <c r="A30" s="74" t="s">
        <v>80</v>
      </c>
      <c r="B30" s="67"/>
      <c r="C30" s="67"/>
      <c r="D30" s="57"/>
      <c r="E30" s="49">
        <f t="shared" si="0"/>
        <v>0</v>
      </c>
    </row>
    <row r="31" spans="1:5" ht="23.25" customHeight="1" x14ac:dyDescent="0.2">
      <c r="A31" s="74" t="s">
        <v>97</v>
      </c>
      <c r="B31" s="54"/>
      <c r="C31" s="54"/>
      <c r="D31" s="55"/>
      <c r="E31" s="49">
        <f t="shared" si="0"/>
        <v>0</v>
      </c>
    </row>
    <row r="32" spans="1:5" ht="23.25" customHeight="1" x14ac:dyDescent="0.2">
      <c r="A32" s="74" t="s">
        <v>94</v>
      </c>
      <c r="B32" s="54"/>
      <c r="C32" s="54"/>
      <c r="D32" s="55"/>
      <c r="E32" s="49">
        <f t="shared" si="0"/>
        <v>0</v>
      </c>
    </row>
    <row r="33" spans="1:5" ht="23.25" customHeight="1" x14ac:dyDescent="0.2">
      <c r="A33" s="74" t="s">
        <v>84</v>
      </c>
      <c r="B33" s="54"/>
      <c r="C33" s="54"/>
      <c r="D33" s="55"/>
      <c r="E33" s="49">
        <f t="shared" si="0"/>
        <v>0</v>
      </c>
    </row>
    <row r="34" spans="1:5" ht="23.25" customHeight="1" x14ac:dyDescent="0.2">
      <c r="A34" s="74" t="s">
        <v>98</v>
      </c>
      <c r="B34" s="67"/>
      <c r="C34" s="67"/>
      <c r="D34" s="57"/>
      <c r="E34" s="49">
        <f t="shared" si="0"/>
        <v>0</v>
      </c>
    </row>
    <row r="35" spans="1:5" ht="23.25" customHeight="1" x14ac:dyDescent="0.2">
      <c r="A35" s="74" t="s">
        <v>102</v>
      </c>
      <c r="B35" s="67"/>
      <c r="C35" s="67"/>
      <c r="D35" s="57"/>
      <c r="E35" s="49">
        <f t="shared" si="0"/>
        <v>0</v>
      </c>
    </row>
    <row r="36" spans="1:5" ht="23.25" customHeight="1" x14ac:dyDescent="0.2">
      <c r="A36" s="96" t="s">
        <v>113</v>
      </c>
      <c r="B36" s="59"/>
      <c r="C36" s="59"/>
      <c r="D36" s="60"/>
      <c r="E36" s="49">
        <f t="shared" si="0"/>
        <v>0</v>
      </c>
    </row>
    <row r="37" spans="1:5" ht="23.25" customHeight="1" x14ac:dyDescent="0.2">
      <c r="A37" s="74" t="s">
        <v>43</v>
      </c>
      <c r="B37" s="55"/>
      <c r="C37" s="55"/>
      <c r="D37" s="55"/>
      <c r="E37" s="49">
        <f t="shared" si="0"/>
        <v>0</v>
      </c>
    </row>
    <row r="38" spans="1:5" ht="23.25" customHeight="1" x14ac:dyDescent="0.2">
      <c r="A38" s="74" t="s">
        <v>101</v>
      </c>
      <c r="B38" s="54"/>
      <c r="C38" s="54"/>
      <c r="D38" s="55"/>
      <c r="E38" s="49">
        <f t="shared" si="0"/>
        <v>0</v>
      </c>
    </row>
    <row r="39" spans="1:5" ht="23.25" customHeight="1" x14ac:dyDescent="0.2">
      <c r="A39" s="74" t="s">
        <v>90</v>
      </c>
      <c r="B39" s="54"/>
      <c r="C39" s="54"/>
      <c r="D39" s="55"/>
      <c r="E39" s="49">
        <f t="shared" si="0"/>
        <v>0</v>
      </c>
    </row>
    <row r="40" spans="1:5" ht="23.25" customHeight="1" x14ac:dyDescent="0.2">
      <c r="A40" s="74" t="s">
        <v>81</v>
      </c>
      <c r="B40" s="54"/>
      <c r="C40" s="54"/>
      <c r="D40" s="55"/>
      <c r="E40" s="49">
        <f t="shared" si="0"/>
        <v>0</v>
      </c>
    </row>
    <row r="41" spans="1:5" ht="23.25" customHeight="1" thickBot="1" x14ac:dyDescent="0.25">
      <c r="A41" s="75" t="s">
        <v>96</v>
      </c>
      <c r="B41" s="68"/>
      <c r="C41" s="68"/>
      <c r="D41" s="68"/>
      <c r="E41" s="49">
        <f t="shared" si="0"/>
        <v>0</v>
      </c>
    </row>
  </sheetData>
  <mergeCells count="1">
    <mergeCell ref="B1:D1"/>
  </mergeCells>
  <pageMargins left="0.23622047244094491" right="0.23622047244094491" top="0.23622047244094491" bottom="0.23622047244094491" header="0.31496062992125984" footer="0.31496062992125984"/>
  <pageSetup paperSize="9" scale="8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BreakPreview" zoomScale="90" zoomScaleSheetLayoutView="90" workbookViewId="0">
      <selection activeCell="H36" sqref="H36"/>
    </sheetView>
  </sheetViews>
  <sheetFormatPr defaultRowHeight="12.75" x14ac:dyDescent="0.2"/>
  <cols>
    <col min="1" max="1" width="67.5703125" style="3" customWidth="1"/>
    <col min="2" max="2" width="9.140625" style="2"/>
    <col min="3" max="3" width="8.42578125" style="2" customWidth="1"/>
    <col min="4" max="4" width="10.5703125" style="2" customWidth="1"/>
    <col min="6" max="6" width="2.85546875" customWidth="1"/>
    <col min="7" max="7" width="37.5703125" customWidth="1"/>
    <col min="8" max="8" width="19.42578125" customWidth="1"/>
    <col min="9" max="9" width="27.42578125" customWidth="1"/>
  </cols>
  <sheetData>
    <row r="1" spans="1:8" s="1" customFormat="1" ht="23.25" customHeight="1" thickBot="1" x14ac:dyDescent="0.25">
      <c r="A1" s="76" t="s">
        <v>56</v>
      </c>
      <c r="B1" s="78" t="s">
        <v>39</v>
      </c>
      <c r="C1" s="78" t="s">
        <v>47</v>
      </c>
      <c r="D1" s="79" t="s">
        <v>41</v>
      </c>
      <c r="E1" s="80" t="s">
        <v>42</v>
      </c>
    </row>
    <row r="2" spans="1:8" x14ac:dyDescent="0.2">
      <c r="A2" s="88" t="s">
        <v>82</v>
      </c>
      <c r="B2" s="48">
        <f>Suva!G9</f>
        <v>0</v>
      </c>
      <c r="C2" s="46" t="str">
        <f>West!I7</f>
        <v>H</v>
      </c>
      <c r="D2" s="46">
        <f>' Labasa'!E9</f>
        <v>0</v>
      </c>
      <c r="E2" s="77">
        <f t="shared" ref="E2:E42" si="0">SUM(B2:D2)</f>
        <v>0</v>
      </c>
    </row>
    <row r="3" spans="1:8" x14ac:dyDescent="0.2">
      <c r="A3" s="83" t="s">
        <v>78</v>
      </c>
      <c r="B3" s="48">
        <f>Suva!G25</f>
        <v>0</v>
      </c>
      <c r="C3" s="46" t="e">
        <f>West!#REF!</f>
        <v>#REF!</v>
      </c>
      <c r="D3" s="46">
        <f>' Labasa'!E25</f>
        <v>0</v>
      </c>
      <c r="E3" s="9" t="e">
        <f t="shared" si="0"/>
        <v>#REF!</v>
      </c>
    </row>
    <row r="4" spans="1:8" ht="13.5" thickBot="1" x14ac:dyDescent="0.25">
      <c r="A4" s="83" t="s">
        <v>83</v>
      </c>
      <c r="B4" s="48">
        <f>Suva!G26</f>
        <v>0</v>
      </c>
      <c r="C4" s="46" t="e">
        <f>West!#REF!</f>
        <v>#REF!</v>
      </c>
      <c r="D4" s="46">
        <f>' Labasa'!E26</f>
        <v>0</v>
      </c>
      <c r="E4" s="9" t="e">
        <f t="shared" si="0"/>
        <v>#REF!</v>
      </c>
    </row>
    <row r="5" spans="1:8" ht="13.5" thickBot="1" x14ac:dyDescent="0.25">
      <c r="A5" s="83" t="s">
        <v>92</v>
      </c>
      <c r="B5" s="48">
        <f>Suva!G27</f>
        <v>0</v>
      </c>
      <c r="C5" s="46" t="e">
        <f>West!#REF!</f>
        <v>#REF!</v>
      </c>
      <c r="D5" s="46">
        <f>' Labasa'!E27</f>
        <v>0</v>
      </c>
      <c r="E5" s="9" t="e">
        <f t="shared" si="0"/>
        <v>#REF!</v>
      </c>
      <c r="G5" s="23" t="s">
        <v>53</v>
      </c>
      <c r="H5" s="4"/>
    </row>
    <row r="6" spans="1:8" x14ac:dyDescent="0.2">
      <c r="A6" s="83" t="s">
        <v>98</v>
      </c>
      <c r="B6" s="48">
        <f>Suva!G34</f>
        <v>0</v>
      </c>
      <c r="C6" s="46" t="e">
        <f>West!#REF!</f>
        <v>#REF!</v>
      </c>
      <c r="D6" s="46">
        <f>' Labasa'!E34</f>
        <v>0</v>
      </c>
      <c r="E6" s="9" t="e">
        <f t="shared" si="0"/>
        <v>#REF!</v>
      </c>
      <c r="G6" s="24"/>
      <c r="H6" s="43" t="s">
        <v>48</v>
      </c>
    </row>
    <row r="7" spans="1:8" x14ac:dyDescent="0.2">
      <c r="A7" s="83" t="s">
        <v>102</v>
      </c>
      <c r="B7" s="48">
        <f>Suva!G35</f>
        <v>0</v>
      </c>
      <c r="C7" s="46" t="e">
        <f>West!#REF!</f>
        <v>#REF!</v>
      </c>
      <c r="D7" s="46">
        <f>' Labasa'!E35</f>
        <v>0</v>
      </c>
      <c r="E7" s="9" t="e">
        <f t="shared" si="0"/>
        <v>#REF!</v>
      </c>
      <c r="G7" s="84"/>
      <c r="H7" s="44" t="s">
        <v>49</v>
      </c>
    </row>
    <row r="8" spans="1:8" x14ac:dyDescent="0.2">
      <c r="A8" s="85" t="s">
        <v>74</v>
      </c>
      <c r="B8" s="48">
        <f>Suva!G6</f>
        <v>0</v>
      </c>
      <c r="C8" s="46" t="e">
        <f>West!#REF!</f>
        <v>#REF!</v>
      </c>
      <c r="D8" s="46">
        <f>' Labasa'!E6</f>
        <v>0</v>
      </c>
      <c r="E8" s="9" t="e">
        <f t="shared" si="0"/>
        <v>#REF!</v>
      </c>
      <c r="G8" s="25"/>
      <c r="H8" s="44" t="s">
        <v>52</v>
      </c>
    </row>
    <row r="9" spans="1:8" x14ac:dyDescent="0.2">
      <c r="A9" s="85" t="s">
        <v>85</v>
      </c>
      <c r="B9" s="48">
        <f>Suva!G8</f>
        <v>0</v>
      </c>
      <c r="C9" s="46" t="str">
        <f>West!I6</f>
        <v>H</v>
      </c>
      <c r="D9" s="46">
        <f>' Labasa'!E8</f>
        <v>0</v>
      </c>
      <c r="E9" s="10">
        <f t="shared" si="0"/>
        <v>0</v>
      </c>
      <c r="G9" s="26"/>
      <c r="H9" s="44" t="s">
        <v>50</v>
      </c>
    </row>
    <row r="10" spans="1:8" ht="13.5" thickBot="1" x14ac:dyDescent="0.25">
      <c r="A10" s="85" t="s">
        <v>86</v>
      </c>
      <c r="B10" s="48">
        <f>Suva!G22</f>
        <v>0</v>
      </c>
      <c r="C10" s="46" t="e">
        <f>West!#REF!</f>
        <v>#REF!</v>
      </c>
      <c r="D10" s="46">
        <f>' Labasa'!E22</f>
        <v>0</v>
      </c>
      <c r="E10" s="9" t="e">
        <f t="shared" si="0"/>
        <v>#REF!</v>
      </c>
      <c r="G10" s="27"/>
      <c r="H10" s="45" t="s">
        <v>51</v>
      </c>
    </row>
    <row r="11" spans="1:8" x14ac:dyDescent="0.2">
      <c r="A11" s="81" t="s">
        <v>37</v>
      </c>
      <c r="B11" s="48">
        <f>Suva!G2</f>
        <v>0</v>
      </c>
      <c r="C11" s="46" t="e">
        <f>West!#REF!</f>
        <v>#REF!</v>
      </c>
      <c r="D11" s="46">
        <f>' Labasa'!E2</f>
        <v>0</v>
      </c>
      <c r="E11" s="9" t="e">
        <f t="shared" si="0"/>
        <v>#REF!</v>
      </c>
    </row>
    <row r="12" spans="1:8" ht="13.5" thickBot="1" x14ac:dyDescent="0.25">
      <c r="A12" s="81" t="s">
        <v>99</v>
      </c>
      <c r="B12" s="48">
        <f>Suva!G4</f>
        <v>0</v>
      </c>
      <c r="C12" s="46" t="str">
        <f>West!I3</f>
        <v>L</v>
      </c>
      <c r="D12" s="46">
        <f>' Labasa'!E4</f>
        <v>0</v>
      </c>
      <c r="E12" s="9">
        <f t="shared" si="0"/>
        <v>0</v>
      </c>
    </row>
    <row r="13" spans="1:8" x14ac:dyDescent="0.2">
      <c r="A13" s="81" t="s">
        <v>100</v>
      </c>
      <c r="B13" s="48">
        <f>Suva!G7</f>
        <v>0</v>
      </c>
      <c r="C13" s="46" t="str">
        <f>West!I5</f>
        <v>M</v>
      </c>
      <c r="D13" s="46">
        <f>' Labasa'!E7</f>
        <v>0</v>
      </c>
      <c r="E13" s="9">
        <f t="shared" si="0"/>
        <v>0</v>
      </c>
      <c r="G13" s="250" t="s">
        <v>114</v>
      </c>
      <c r="H13" s="251"/>
    </row>
    <row r="14" spans="1:8" x14ac:dyDescent="0.2">
      <c r="A14" s="81" t="s">
        <v>33</v>
      </c>
      <c r="B14" s="48">
        <f>Suva!G11</f>
        <v>0</v>
      </c>
      <c r="C14" s="46" t="str">
        <f>West!I9</f>
        <v>H</v>
      </c>
      <c r="D14" s="46">
        <f>' Labasa'!E11</f>
        <v>0</v>
      </c>
      <c r="E14" s="9">
        <f t="shared" si="0"/>
        <v>0</v>
      </c>
      <c r="G14" s="19" t="s">
        <v>68</v>
      </c>
      <c r="H14" s="20">
        <f>Management!B13</f>
        <v>0</v>
      </c>
    </row>
    <row r="15" spans="1:8" x14ac:dyDescent="0.2">
      <c r="A15" s="81" t="s">
        <v>36</v>
      </c>
      <c r="B15" s="48">
        <f>Suva!G12</f>
        <v>0</v>
      </c>
      <c r="C15" s="46" t="str">
        <f>West!I10</f>
        <v>H</v>
      </c>
      <c r="D15" s="46">
        <f>' Labasa'!E12</f>
        <v>0</v>
      </c>
      <c r="E15" s="9">
        <f t="shared" si="0"/>
        <v>0</v>
      </c>
      <c r="G15" s="19" t="s">
        <v>58</v>
      </c>
      <c r="H15" s="20">
        <v>1700</v>
      </c>
    </row>
    <row r="16" spans="1:8" ht="13.5" thickBot="1" x14ac:dyDescent="0.25">
      <c r="A16" s="81" t="s">
        <v>34</v>
      </c>
      <c r="B16" s="48">
        <f>Suva!G13</f>
        <v>0</v>
      </c>
      <c r="C16" s="46" t="e">
        <f>West!#REF!</f>
        <v>#REF!</v>
      </c>
      <c r="D16" s="46">
        <f>' Labasa'!E13</f>
        <v>0</v>
      </c>
      <c r="E16" s="9" t="e">
        <f t="shared" si="0"/>
        <v>#REF!</v>
      </c>
      <c r="G16" s="21" t="s">
        <v>61</v>
      </c>
      <c r="H16" s="22">
        <f>H14/H15</f>
        <v>0</v>
      </c>
    </row>
    <row r="17" spans="1:8" ht="13.5" thickBot="1" x14ac:dyDescent="0.25">
      <c r="A17" s="81" t="s">
        <v>77</v>
      </c>
      <c r="B17" s="48">
        <f>Suva!G17</f>
        <v>0</v>
      </c>
      <c r="C17" s="46" t="e">
        <f>West!#REF!</f>
        <v>#REF!</v>
      </c>
      <c r="D17" s="46">
        <f>' Labasa'!E17</f>
        <v>0</v>
      </c>
      <c r="E17" s="9" t="e">
        <f t="shared" si="0"/>
        <v>#REF!</v>
      </c>
    </row>
    <row r="18" spans="1:8" x14ac:dyDescent="0.2">
      <c r="A18" s="81" t="s">
        <v>35</v>
      </c>
      <c r="B18" s="48">
        <f>Suva!G21</f>
        <v>0</v>
      </c>
      <c r="C18" s="46" t="e">
        <f>West!#REF!</f>
        <v>#REF!</v>
      </c>
      <c r="D18" s="46">
        <f>' Labasa'!E21</f>
        <v>0</v>
      </c>
      <c r="E18" s="9" t="e">
        <f t="shared" si="0"/>
        <v>#REF!</v>
      </c>
      <c r="G18" s="250" t="s">
        <v>115</v>
      </c>
      <c r="H18" s="251"/>
    </row>
    <row r="19" spans="1:8" x14ac:dyDescent="0.2">
      <c r="A19" s="81" t="s">
        <v>87</v>
      </c>
      <c r="B19" s="48">
        <f>Suva!G23</f>
        <v>0</v>
      </c>
      <c r="C19" s="46" t="e">
        <f>West!#REF!</f>
        <v>#REF!</v>
      </c>
      <c r="D19" s="46">
        <f>' Labasa'!E23</f>
        <v>0</v>
      </c>
      <c r="E19" s="9" t="e">
        <f t="shared" si="0"/>
        <v>#REF!</v>
      </c>
      <c r="G19" s="19" t="s">
        <v>69</v>
      </c>
      <c r="H19" s="20" t="e">
        <f>Leadership!B13</f>
        <v>#REF!</v>
      </c>
    </row>
    <row r="20" spans="1:8" x14ac:dyDescent="0.2">
      <c r="A20" s="81" t="s">
        <v>88</v>
      </c>
      <c r="B20" s="48">
        <f>Suva!G24</f>
        <v>0</v>
      </c>
      <c r="C20" s="46" t="e">
        <f>West!#REF!</f>
        <v>#REF!</v>
      </c>
      <c r="D20" s="46">
        <f>' Labasa'!E24</f>
        <v>0</v>
      </c>
      <c r="E20" s="9" t="e">
        <f t="shared" si="0"/>
        <v>#REF!</v>
      </c>
      <c r="G20" s="19" t="s">
        <v>58</v>
      </c>
      <c r="H20" s="20">
        <v>1700</v>
      </c>
    </row>
    <row r="21" spans="1:8" ht="13.5" thickBot="1" x14ac:dyDescent="0.25">
      <c r="A21" s="81" t="s">
        <v>101</v>
      </c>
      <c r="B21" s="48">
        <f>Suva!G38</f>
        <v>0</v>
      </c>
      <c r="C21" s="46" t="e">
        <f>West!#REF!</f>
        <v>#REF!</v>
      </c>
      <c r="D21" s="46">
        <f>' Labasa'!E38</f>
        <v>0</v>
      </c>
      <c r="E21" s="9" t="e">
        <f t="shared" si="0"/>
        <v>#REF!</v>
      </c>
      <c r="G21" s="21" t="s">
        <v>63</v>
      </c>
      <c r="H21" s="22" t="e">
        <f>H19/H20</f>
        <v>#REF!</v>
      </c>
    </row>
    <row r="22" spans="1:8" ht="13.5" thickBot="1" x14ac:dyDescent="0.25">
      <c r="A22" s="87" t="s">
        <v>38</v>
      </c>
      <c r="B22" s="48">
        <f>Suva!G14</f>
        <v>0</v>
      </c>
      <c r="C22" s="46" t="str">
        <f>West!I11</f>
        <v>M</v>
      </c>
      <c r="D22" s="46">
        <f>' Labasa'!E14</f>
        <v>0</v>
      </c>
      <c r="E22" s="9">
        <f t="shared" si="0"/>
        <v>0</v>
      </c>
    </row>
    <row r="23" spans="1:8" x14ac:dyDescent="0.2">
      <c r="A23" s="87" t="s">
        <v>73</v>
      </c>
      <c r="B23" s="48">
        <f>Suva!G15</f>
        <v>0</v>
      </c>
      <c r="C23" s="46" t="str">
        <f>West!I12</f>
        <v>H</v>
      </c>
      <c r="D23" s="46">
        <f>' Labasa'!E15</f>
        <v>0</v>
      </c>
      <c r="E23" s="9">
        <f t="shared" si="0"/>
        <v>0</v>
      </c>
      <c r="G23" s="250" t="s">
        <v>116</v>
      </c>
      <c r="H23" s="251"/>
    </row>
    <row r="24" spans="1:8" x14ac:dyDescent="0.2">
      <c r="A24" s="87" t="s">
        <v>89</v>
      </c>
      <c r="B24" s="48">
        <f>Suva!G16</f>
        <v>0</v>
      </c>
      <c r="C24" s="46">
        <f>West!I13</f>
        <v>0</v>
      </c>
      <c r="D24" s="46">
        <f>' Labasa'!E16</f>
        <v>0</v>
      </c>
      <c r="E24" s="9">
        <f t="shared" si="0"/>
        <v>0</v>
      </c>
      <c r="G24" s="19" t="s">
        <v>70</v>
      </c>
      <c r="H24" s="20">
        <f>'ER|IR'!B12</f>
        <v>0</v>
      </c>
    </row>
    <row r="25" spans="1:8" x14ac:dyDescent="0.2">
      <c r="A25" s="87" t="s">
        <v>91</v>
      </c>
      <c r="B25" s="48">
        <f>Suva!G18</f>
        <v>0</v>
      </c>
      <c r="C25" s="46" t="e">
        <f>West!#REF!</f>
        <v>#REF!</v>
      </c>
      <c r="D25" s="46">
        <f>' Labasa'!E18</f>
        <v>0</v>
      </c>
      <c r="E25" s="9" t="e">
        <f t="shared" si="0"/>
        <v>#REF!</v>
      </c>
      <c r="G25" s="19" t="s">
        <v>58</v>
      </c>
      <c r="H25" s="20">
        <v>1700</v>
      </c>
    </row>
    <row r="26" spans="1:8" ht="13.5" thickBot="1" x14ac:dyDescent="0.25">
      <c r="A26" s="87" t="s">
        <v>112</v>
      </c>
      <c r="B26" s="48">
        <f>Suva!G19</f>
        <v>0</v>
      </c>
      <c r="C26" s="46" t="e">
        <f>West!#REF!</f>
        <v>#REF!</v>
      </c>
      <c r="D26" s="46">
        <f>' Labasa'!E19</f>
        <v>0</v>
      </c>
      <c r="E26" s="9" t="e">
        <f t="shared" si="0"/>
        <v>#REF!</v>
      </c>
      <c r="G26" s="21" t="s">
        <v>65</v>
      </c>
      <c r="H26" s="22">
        <f>H24/H25</f>
        <v>0</v>
      </c>
    </row>
    <row r="27" spans="1:8" ht="13.5" thickBot="1" x14ac:dyDescent="0.25">
      <c r="A27" s="87" t="s">
        <v>76</v>
      </c>
      <c r="B27" s="48">
        <f>Suva!G20</f>
        <v>0</v>
      </c>
      <c r="C27" s="46" t="e">
        <f>West!#REF!</f>
        <v>#REF!</v>
      </c>
      <c r="D27" s="46">
        <f>' Labasa'!E20</f>
        <v>0</v>
      </c>
      <c r="E27" s="9" t="e">
        <f t="shared" si="0"/>
        <v>#REF!</v>
      </c>
    </row>
    <row r="28" spans="1:8" x14ac:dyDescent="0.2">
      <c r="A28" s="87" t="s">
        <v>79</v>
      </c>
      <c r="B28" s="48">
        <f>Suva!G29</f>
        <v>0</v>
      </c>
      <c r="C28" s="46" t="e">
        <f>West!#REF!</f>
        <v>#REF!</v>
      </c>
      <c r="D28" s="46">
        <f>' Labasa'!E29</f>
        <v>0</v>
      </c>
      <c r="E28" s="11" t="e">
        <f t="shared" si="0"/>
        <v>#REF!</v>
      </c>
      <c r="G28" s="252" t="s">
        <v>117</v>
      </c>
      <c r="H28" s="253"/>
    </row>
    <row r="29" spans="1:8" x14ac:dyDescent="0.2">
      <c r="A29" s="87" t="s">
        <v>80</v>
      </c>
      <c r="B29" s="48">
        <f>Suva!G30</f>
        <v>0</v>
      </c>
      <c r="C29" s="46" t="e">
        <f>West!#REF!</f>
        <v>#REF!</v>
      </c>
      <c r="D29" s="46">
        <f>' Labasa'!E30</f>
        <v>0</v>
      </c>
      <c r="E29" s="9" t="e">
        <f t="shared" si="0"/>
        <v>#REF!</v>
      </c>
      <c r="G29" s="19" t="s">
        <v>71</v>
      </c>
      <c r="H29" s="20">
        <f>OHS!B10</f>
        <v>0</v>
      </c>
    </row>
    <row r="30" spans="1:8" x14ac:dyDescent="0.2">
      <c r="A30" s="87" t="s">
        <v>97</v>
      </c>
      <c r="B30" s="48">
        <f>Suva!G31</f>
        <v>0</v>
      </c>
      <c r="C30" s="46" t="e">
        <f>West!#REF!</f>
        <v>#REF!</v>
      </c>
      <c r="D30" s="46">
        <f>' Labasa'!E31</f>
        <v>0</v>
      </c>
      <c r="E30" s="9" t="e">
        <f t="shared" si="0"/>
        <v>#REF!</v>
      </c>
      <c r="G30" s="19" t="s">
        <v>58</v>
      </c>
      <c r="H30" s="20">
        <f>OHS!B11</f>
        <v>1700</v>
      </c>
    </row>
    <row r="31" spans="1:8" ht="13.5" thickBot="1" x14ac:dyDescent="0.25">
      <c r="A31" s="87" t="s">
        <v>43</v>
      </c>
      <c r="B31" s="48">
        <f>Suva!G37</f>
        <v>0</v>
      </c>
      <c r="C31" s="46" t="e">
        <f>West!#REF!</f>
        <v>#REF!</v>
      </c>
      <c r="D31" s="46">
        <f>' Labasa'!E37</f>
        <v>0</v>
      </c>
      <c r="E31" s="9" t="e">
        <f t="shared" si="0"/>
        <v>#REF!</v>
      </c>
      <c r="G31" s="21" t="s">
        <v>59</v>
      </c>
      <c r="H31" s="22">
        <f>OHS!B12</f>
        <v>0</v>
      </c>
    </row>
    <row r="32" spans="1:8" ht="13.5" thickBot="1" x14ac:dyDescent="0.25">
      <c r="A32" s="87" t="s">
        <v>96</v>
      </c>
      <c r="B32" s="48">
        <f>Suva!G41</f>
        <v>0</v>
      </c>
      <c r="C32" s="46" t="e">
        <f>West!#REF!</f>
        <v>#REF!</v>
      </c>
      <c r="D32" s="46">
        <f>' Labasa'!E41</f>
        <v>0</v>
      </c>
      <c r="E32" s="9" t="e">
        <f t="shared" si="0"/>
        <v>#REF!</v>
      </c>
    </row>
    <row r="33" spans="1:8" x14ac:dyDescent="0.2">
      <c r="A33" s="82" t="s">
        <v>72</v>
      </c>
      <c r="B33" s="48">
        <f>Suva!G3</f>
        <v>0</v>
      </c>
      <c r="C33" s="46" t="str">
        <f>West!I2</f>
        <v>H</v>
      </c>
      <c r="D33" s="46">
        <f>' Labasa'!E3</f>
        <v>0</v>
      </c>
      <c r="E33" s="9">
        <f t="shared" si="0"/>
        <v>0</v>
      </c>
      <c r="G33" s="250" t="s">
        <v>118</v>
      </c>
      <c r="H33" s="251"/>
    </row>
    <row r="34" spans="1:8" x14ac:dyDescent="0.2">
      <c r="A34" s="82" t="s">
        <v>93</v>
      </c>
      <c r="B34" s="48">
        <f>Suva!G5</f>
        <v>0</v>
      </c>
      <c r="C34" s="46" t="str">
        <f>West!I4</f>
        <v>H</v>
      </c>
      <c r="D34" s="46">
        <f>' Labasa'!E5</f>
        <v>0</v>
      </c>
      <c r="E34" s="9">
        <f t="shared" si="0"/>
        <v>0</v>
      </c>
      <c r="G34" s="19" t="s">
        <v>66</v>
      </c>
      <c r="H34" s="20">
        <f>Generic!B14</f>
        <v>0</v>
      </c>
    </row>
    <row r="35" spans="1:8" x14ac:dyDescent="0.2">
      <c r="A35" s="82" t="s">
        <v>75</v>
      </c>
      <c r="B35" s="48">
        <f>Suva!G10</f>
        <v>0</v>
      </c>
      <c r="C35" s="46" t="str">
        <f>West!I8</f>
        <v>H</v>
      </c>
      <c r="D35" s="46">
        <f>' Labasa'!E10</f>
        <v>0</v>
      </c>
      <c r="E35" s="9">
        <f t="shared" si="0"/>
        <v>0</v>
      </c>
      <c r="G35" s="19" t="s">
        <v>58</v>
      </c>
      <c r="H35" s="20">
        <v>1700</v>
      </c>
    </row>
    <row r="36" spans="1:8" ht="13.5" thickBot="1" x14ac:dyDescent="0.25">
      <c r="A36" s="82" t="s">
        <v>95</v>
      </c>
      <c r="B36" s="48">
        <f>Suva!G28</f>
        <v>0</v>
      </c>
      <c r="C36" s="46" t="e">
        <f>West!#REF!</f>
        <v>#REF!</v>
      </c>
      <c r="D36" s="46">
        <f>' Labasa'!E28</f>
        <v>0</v>
      </c>
      <c r="E36" s="9" t="e">
        <f t="shared" si="0"/>
        <v>#REF!</v>
      </c>
      <c r="G36" s="21" t="s">
        <v>67</v>
      </c>
      <c r="H36" s="22">
        <f>H34/H35</f>
        <v>0</v>
      </c>
    </row>
    <row r="37" spans="1:8" x14ac:dyDescent="0.2">
      <c r="A37" s="82" t="s">
        <v>94</v>
      </c>
      <c r="B37" s="48">
        <f>Suva!G32</f>
        <v>0</v>
      </c>
      <c r="C37" s="46" t="e">
        <f>West!#REF!</f>
        <v>#REF!</v>
      </c>
      <c r="D37" s="46">
        <f>' Labasa'!E32</f>
        <v>0</v>
      </c>
      <c r="E37" s="9" t="e">
        <f t="shared" si="0"/>
        <v>#REF!</v>
      </c>
    </row>
    <row r="38" spans="1:8" x14ac:dyDescent="0.2">
      <c r="A38" s="82" t="s">
        <v>84</v>
      </c>
      <c r="B38" s="48">
        <f>Suva!G33</f>
        <v>0</v>
      </c>
      <c r="C38" s="46" t="e">
        <f>West!#REF!</f>
        <v>#REF!</v>
      </c>
      <c r="D38" s="46">
        <f>' Labasa'!E33</f>
        <v>0</v>
      </c>
      <c r="E38" s="9" t="e">
        <f t="shared" si="0"/>
        <v>#REF!</v>
      </c>
    </row>
    <row r="39" spans="1:8" x14ac:dyDescent="0.2">
      <c r="A39" s="82" t="s">
        <v>113</v>
      </c>
      <c r="B39" s="48">
        <f>Suva!G36</f>
        <v>0</v>
      </c>
      <c r="C39" s="46" t="e">
        <f>West!#REF!</f>
        <v>#REF!</v>
      </c>
      <c r="D39" s="46">
        <f>' Labasa'!E36</f>
        <v>0</v>
      </c>
      <c r="E39" s="9" t="e">
        <f>SUM(B39:D39)</f>
        <v>#REF!</v>
      </c>
    </row>
    <row r="40" spans="1:8" x14ac:dyDescent="0.2">
      <c r="A40" s="82" t="s">
        <v>90</v>
      </c>
      <c r="B40" s="48">
        <f>Suva!G39</f>
        <v>0</v>
      </c>
      <c r="C40" s="46" t="e">
        <f>West!#REF!</f>
        <v>#REF!</v>
      </c>
      <c r="D40" s="46">
        <f>' Labasa'!E39</f>
        <v>0</v>
      </c>
      <c r="E40" s="9" t="e">
        <f t="shared" si="0"/>
        <v>#REF!</v>
      </c>
    </row>
    <row r="41" spans="1:8" ht="13.5" thickBot="1" x14ac:dyDescent="0.25">
      <c r="A41" s="86" t="s">
        <v>81</v>
      </c>
      <c r="B41" s="48">
        <f>Suva!G40</f>
        <v>0</v>
      </c>
      <c r="C41" s="46" t="e">
        <f>West!#REF!</f>
        <v>#REF!</v>
      </c>
      <c r="D41" s="46">
        <f>' Labasa'!E40</f>
        <v>0</v>
      </c>
      <c r="E41" s="9" t="e">
        <f t="shared" si="0"/>
        <v>#REF!</v>
      </c>
    </row>
    <row r="42" spans="1:8" ht="13.5" thickBot="1" x14ac:dyDescent="0.25">
      <c r="A42" s="14" t="s">
        <v>44</v>
      </c>
      <c r="B42" s="12">
        <f>SUM(B2:B41)</f>
        <v>0</v>
      </c>
      <c r="C42" s="12" t="e">
        <f>SUM(C2:C41)</f>
        <v>#REF!</v>
      </c>
      <c r="D42" s="12">
        <f>SUM(D2:D41)</f>
        <v>0</v>
      </c>
      <c r="E42" s="13" t="e">
        <f t="shared" si="0"/>
        <v>#REF!</v>
      </c>
    </row>
    <row r="43" spans="1:8" ht="13.5" thickBot="1" x14ac:dyDescent="0.25">
      <c r="A43" s="14" t="s">
        <v>45</v>
      </c>
      <c r="B43" s="8">
        <v>20</v>
      </c>
      <c r="C43" s="8">
        <v>15</v>
      </c>
      <c r="D43" s="8">
        <v>15</v>
      </c>
      <c r="E43" s="13"/>
    </row>
    <row r="44" spans="1:8" ht="13.5" thickBot="1" x14ac:dyDescent="0.25">
      <c r="A44" s="14" t="s">
        <v>46</v>
      </c>
      <c r="B44" s="8">
        <f>B42*B43</f>
        <v>0</v>
      </c>
      <c r="C44" s="8" t="e">
        <f>C42*C43</f>
        <v>#REF!</v>
      </c>
      <c r="D44" s="8">
        <f>D42*D43</f>
        <v>0</v>
      </c>
      <c r="E44" s="13" t="e">
        <f>SUM(B44:D44)</f>
        <v>#REF!</v>
      </c>
    </row>
  </sheetData>
  <sortState ref="A2:E44">
    <sortCondition sortBy="cellColor" ref="A2:A44" dxfId="4"/>
    <sortCondition sortBy="cellColor" ref="A2:A44" dxfId="3"/>
    <sortCondition sortBy="cellColor" ref="A2:A44" dxfId="2"/>
    <sortCondition sortBy="cellColor" ref="A2:A44" dxfId="1"/>
    <sortCondition sortBy="cellColor" ref="A2:A44" dxfId="0"/>
  </sortState>
  <mergeCells count="5">
    <mergeCell ref="G28:H28"/>
    <mergeCell ref="G13:H13"/>
    <mergeCell ref="G18:H18"/>
    <mergeCell ref="G23:H23"/>
    <mergeCell ref="G33:H33"/>
  </mergeCells>
  <pageMargins left="0.7" right="0.7" top="0.75" bottom="0.75" header="0.3" footer="0.3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view="pageBreakPreview" zoomScale="70" zoomScaleSheetLayoutView="70" workbookViewId="0">
      <selection activeCell="A2" sqref="A2:B13"/>
    </sheetView>
  </sheetViews>
  <sheetFormatPr defaultRowHeight="23.25" customHeight="1" x14ac:dyDescent="0.2"/>
  <cols>
    <col min="1" max="1" width="18.42578125" style="28" customWidth="1"/>
    <col min="2" max="2" width="54" style="28" customWidth="1"/>
    <col min="3" max="3" width="11" style="28" customWidth="1"/>
    <col min="4" max="4" width="16.42578125" style="28" customWidth="1"/>
    <col min="5" max="5" width="16.7109375" style="72" customWidth="1"/>
    <col min="6" max="6" width="14.5703125" style="72" customWidth="1"/>
    <col min="7" max="7" width="28.7109375" style="72" customWidth="1"/>
    <col min="8" max="8" width="16.42578125" style="72" customWidth="1"/>
    <col min="9" max="9" width="13.7109375" style="2" customWidth="1"/>
    <col min="10" max="16384" width="9.140625" style="28"/>
  </cols>
  <sheetData>
    <row r="1" spans="1:9" s="203" customFormat="1" ht="91.5" customHeight="1" thickBot="1" x14ac:dyDescent="0.25">
      <c r="A1" s="199" t="s">
        <v>182</v>
      </c>
      <c r="B1" s="199" t="s">
        <v>177</v>
      </c>
      <c r="C1" s="200" t="s">
        <v>216</v>
      </c>
      <c r="D1" s="201" t="s">
        <v>201</v>
      </c>
      <c r="E1" s="200" t="s">
        <v>178</v>
      </c>
      <c r="F1" s="202" t="s">
        <v>179</v>
      </c>
      <c r="G1" s="200" t="s">
        <v>175</v>
      </c>
      <c r="H1" s="199" t="s">
        <v>215</v>
      </c>
      <c r="I1" s="199" t="s">
        <v>180</v>
      </c>
    </row>
    <row r="2" spans="1:9" ht="23.25" customHeight="1" x14ac:dyDescent="0.2">
      <c r="A2" s="183" t="s">
        <v>183</v>
      </c>
      <c r="B2" s="185" t="s">
        <v>218</v>
      </c>
      <c r="C2" s="186">
        <v>3</v>
      </c>
      <c r="D2" s="186" t="s">
        <v>204</v>
      </c>
      <c r="E2" s="181">
        <v>83</v>
      </c>
      <c r="F2" s="180">
        <v>18</v>
      </c>
      <c r="G2" s="192">
        <f t="shared" ref="G2:G12" si="0">E2/F2</f>
        <v>4.6111111111111107</v>
      </c>
      <c r="H2" s="196">
        <f>G2*C2</f>
        <v>13.833333333333332</v>
      </c>
      <c r="I2" s="190" t="s">
        <v>202</v>
      </c>
    </row>
    <row r="3" spans="1:9" ht="23.25" customHeight="1" x14ac:dyDescent="0.2">
      <c r="A3" s="183" t="s">
        <v>184</v>
      </c>
      <c r="B3" s="185" t="s">
        <v>161</v>
      </c>
      <c r="C3" s="186">
        <v>2</v>
      </c>
      <c r="D3" s="186" t="s">
        <v>205</v>
      </c>
      <c r="E3" s="181">
        <v>17</v>
      </c>
      <c r="F3" s="181">
        <v>5</v>
      </c>
      <c r="G3" s="192">
        <f t="shared" si="0"/>
        <v>3.4</v>
      </c>
      <c r="H3" s="196">
        <f t="shared" ref="H3:H12" si="1">G3*C3</f>
        <v>6.8</v>
      </c>
      <c r="I3" s="191" t="s">
        <v>29</v>
      </c>
    </row>
    <row r="4" spans="1:9" ht="23.25" customHeight="1" x14ac:dyDescent="0.2">
      <c r="A4" s="183" t="s">
        <v>185</v>
      </c>
      <c r="B4" s="185" t="s">
        <v>196</v>
      </c>
      <c r="C4" s="186">
        <v>1</v>
      </c>
      <c r="D4" s="186" t="s">
        <v>206</v>
      </c>
      <c r="E4" s="181">
        <v>24</v>
      </c>
      <c r="F4" s="181">
        <v>5</v>
      </c>
      <c r="G4" s="192">
        <f t="shared" si="0"/>
        <v>4.8</v>
      </c>
      <c r="H4" s="196">
        <f t="shared" si="1"/>
        <v>4.8</v>
      </c>
      <c r="I4" s="190" t="s">
        <v>202</v>
      </c>
    </row>
    <row r="5" spans="1:9" ht="30.75" customHeight="1" x14ac:dyDescent="0.2">
      <c r="A5" s="183" t="s">
        <v>186</v>
      </c>
      <c r="B5" s="185" t="s">
        <v>197</v>
      </c>
      <c r="C5" s="186">
        <v>1</v>
      </c>
      <c r="D5" s="186" t="s">
        <v>207</v>
      </c>
      <c r="E5" s="181">
        <f>83+8</f>
        <v>91</v>
      </c>
      <c r="F5" s="181">
        <f>E5-83</f>
        <v>8</v>
      </c>
      <c r="G5" s="192">
        <f t="shared" si="0"/>
        <v>11.375</v>
      </c>
      <c r="H5" s="196">
        <f t="shared" si="1"/>
        <v>11.375</v>
      </c>
      <c r="I5" s="194" t="s">
        <v>203</v>
      </c>
    </row>
    <row r="6" spans="1:9" ht="23.25" customHeight="1" x14ac:dyDescent="0.2">
      <c r="A6" s="183" t="s">
        <v>187</v>
      </c>
      <c r="B6" s="185" t="s">
        <v>198</v>
      </c>
      <c r="C6" s="186">
        <v>5</v>
      </c>
      <c r="D6" s="186" t="s">
        <v>214</v>
      </c>
      <c r="E6" s="181">
        <v>730</v>
      </c>
      <c r="F6" s="181">
        <v>25</v>
      </c>
      <c r="G6" s="192">
        <f t="shared" si="0"/>
        <v>29.2</v>
      </c>
      <c r="H6" s="196">
        <f t="shared" si="1"/>
        <v>146</v>
      </c>
      <c r="I6" s="190" t="s">
        <v>202</v>
      </c>
    </row>
    <row r="7" spans="1:9" ht="23.25" customHeight="1" x14ac:dyDescent="0.2">
      <c r="A7" s="183" t="s">
        <v>188</v>
      </c>
      <c r="B7" s="185" t="s">
        <v>193</v>
      </c>
      <c r="C7" s="186" t="s">
        <v>181</v>
      </c>
      <c r="D7" s="186" t="s">
        <v>214</v>
      </c>
      <c r="E7" s="181">
        <v>730</v>
      </c>
      <c r="F7" s="181">
        <v>15</v>
      </c>
      <c r="G7" s="192">
        <f>E7/F7</f>
        <v>48.666666666666664</v>
      </c>
      <c r="H7" s="196">
        <f>49/3</f>
        <v>16.333333333333332</v>
      </c>
      <c r="I7" s="190" t="s">
        <v>202</v>
      </c>
    </row>
    <row r="8" spans="1:9" ht="31.5" customHeight="1" x14ac:dyDescent="0.2">
      <c r="A8" s="183" t="s">
        <v>220</v>
      </c>
      <c r="B8" s="185" t="s">
        <v>194</v>
      </c>
      <c r="C8" s="186">
        <v>2</v>
      </c>
      <c r="D8" s="186" t="s">
        <v>208</v>
      </c>
      <c r="E8" s="181">
        <v>183</v>
      </c>
      <c r="F8" s="181">
        <v>20</v>
      </c>
      <c r="G8" s="192">
        <f t="shared" si="0"/>
        <v>9.15</v>
      </c>
      <c r="H8" s="196">
        <f t="shared" si="1"/>
        <v>18.3</v>
      </c>
      <c r="I8" s="190" t="s">
        <v>202</v>
      </c>
    </row>
    <row r="9" spans="1:9" ht="31.5" customHeight="1" x14ac:dyDescent="0.2">
      <c r="A9" s="183" t="s">
        <v>189</v>
      </c>
      <c r="B9" s="185" t="s">
        <v>195</v>
      </c>
      <c r="C9" s="186">
        <v>3</v>
      </c>
      <c r="D9" s="186" t="s">
        <v>209</v>
      </c>
      <c r="E9" s="181">
        <f>50+8+10</f>
        <v>68</v>
      </c>
      <c r="F9" s="181">
        <v>20</v>
      </c>
      <c r="G9" s="192">
        <f t="shared" si="0"/>
        <v>3.4</v>
      </c>
      <c r="H9" s="196">
        <f t="shared" si="1"/>
        <v>10.199999999999999</v>
      </c>
      <c r="I9" s="190" t="s">
        <v>202</v>
      </c>
    </row>
    <row r="10" spans="1:9" ht="23.25" customHeight="1" x14ac:dyDescent="0.2">
      <c r="A10" s="183" t="s">
        <v>219</v>
      </c>
      <c r="B10" s="185" t="s">
        <v>217</v>
      </c>
      <c r="C10" s="186">
        <v>1</v>
      </c>
      <c r="D10" s="186" t="s">
        <v>210</v>
      </c>
      <c r="E10" s="181">
        <v>120</v>
      </c>
      <c r="F10" s="181">
        <v>20</v>
      </c>
      <c r="G10" s="192">
        <f t="shared" si="0"/>
        <v>6</v>
      </c>
      <c r="H10" s="196">
        <f>G10*C10</f>
        <v>6</v>
      </c>
      <c r="I10" s="190" t="s">
        <v>202</v>
      </c>
    </row>
    <row r="11" spans="1:9" ht="23.25" customHeight="1" x14ac:dyDescent="0.2">
      <c r="A11" s="183" t="s">
        <v>190</v>
      </c>
      <c r="B11" s="178" t="s">
        <v>199</v>
      </c>
      <c r="C11" s="187">
        <v>1</v>
      </c>
      <c r="D11" s="187" t="s">
        <v>211</v>
      </c>
      <c r="E11" s="181">
        <v>20</v>
      </c>
      <c r="F11" s="181">
        <v>20</v>
      </c>
      <c r="G11" s="192">
        <f t="shared" si="0"/>
        <v>1</v>
      </c>
      <c r="H11" s="196">
        <f t="shared" si="1"/>
        <v>1</v>
      </c>
      <c r="I11" s="194" t="s">
        <v>203</v>
      </c>
    </row>
    <row r="12" spans="1:9" ht="33" customHeight="1" x14ac:dyDescent="0.2">
      <c r="A12" s="183" t="s">
        <v>191</v>
      </c>
      <c r="B12" s="178" t="s">
        <v>200</v>
      </c>
      <c r="C12" s="187">
        <v>3</v>
      </c>
      <c r="D12" s="187" t="s">
        <v>212</v>
      </c>
      <c r="E12" s="181">
        <v>198</v>
      </c>
      <c r="F12" s="181">
        <v>15</v>
      </c>
      <c r="G12" s="192">
        <f t="shared" si="0"/>
        <v>13.2</v>
      </c>
      <c r="H12" s="196">
        <f t="shared" si="1"/>
        <v>39.599999999999994</v>
      </c>
      <c r="I12" s="190" t="s">
        <v>202</v>
      </c>
    </row>
    <row r="13" spans="1:9" ht="23.25" customHeight="1" thickBot="1" x14ac:dyDescent="0.25">
      <c r="A13" s="184" t="s">
        <v>192</v>
      </c>
      <c r="B13" s="182" t="s">
        <v>176</v>
      </c>
      <c r="C13" s="188"/>
      <c r="D13" s="195" t="s">
        <v>213</v>
      </c>
      <c r="E13" s="179"/>
      <c r="F13" s="179"/>
      <c r="G13" s="193"/>
      <c r="H13" s="197"/>
      <c r="I13" s="189"/>
    </row>
    <row r="14" spans="1:9" ht="23.25" customHeight="1" x14ac:dyDescent="0.2">
      <c r="H14" s="198">
        <f>SUM(H2:H13)</f>
        <v>274.24166666666667</v>
      </c>
    </row>
  </sheetData>
  <pageMargins left="0.23622047244094499" right="0.23622047244094499" top="0.23622047244094499" bottom="0.23622047244094499" header="0.31496062992126" footer="0.31496062992126"/>
  <pageSetup paperSize="9" scale="76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zoomScale="69" zoomScaleNormal="69" workbookViewId="0">
      <selection activeCell="M19" sqref="M19"/>
    </sheetView>
  </sheetViews>
  <sheetFormatPr defaultColWidth="41.42578125" defaultRowHeight="12.75" x14ac:dyDescent="0.2"/>
  <cols>
    <col min="1" max="1" width="41.42578125" style="137"/>
    <col min="2" max="2" width="26.7109375" style="137" customWidth="1"/>
    <col min="3" max="3" width="21.85546875" style="137" customWidth="1"/>
    <col min="4" max="4" width="19" style="137" customWidth="1"/>
    <col min="5" max="5" width="15" style="137" customWidth="1"/>
    <col min="6" max="6" width="9.7109375" style="137" customWidth="1"/>
    <col min="7" max="7" width="14.28515625" style="137" hidden="1" customWidth="1"/>
    <col min="8" max="8" width="17.42578125" style="137" customWidth="1"/>
    <col min="9" max="9" width="7" style="137" customWidth="1"/>
    <col min="10" max="10" width="7.85546875" style="137" customWidth="1"/>
    <col min="11" max="11" width="9.28515625" style="137" customWidth="1"/>
    <col min="12" max="12" width="8.7109375" style="137" customWidth="1"/>
    <col min="13" max="16384" width="41.42578125" style="137"/>
  </cols>
  <sheetData>
    <row r="1" spans="1:12" ht="41.25" customHeight="1" thickBot="1" x14ac:dyDescent="0.25">
      <c r="A1" s="147" t="s">
        <v>119</v>
      </c>
      <c r="B1" s="143" t="s">
        <v>120</v>
      </c>
      <c r="C1" s="143" t="s">
        <v>121</v>
      </c>
      <c r="D1" s="227" t="s">
        <v>122</v>
      </c>
      <c r="E1" s="228"/>
      <c r="F1" s="229"/>
      <c r="G1" s="227" t="s">
        <v>123</v>
      </c>
      <c r="H1" s="229"/>
      <c r="I1" s="230" t="s">
        <v>124</v>
      </c>
      <c r="J1" s="231"/>
      <c r="K1" s="227" t="s">
        <v>125</v>
      </c>
      <c r="L1" s="229"/>
    </row>
    <row r="2" spans="1:12" ht="15.75" thickBot="1" x14ac:dyDescent="0.25">
      <c r="A2" s="133" t="s">
        <v>126</v>
      </c>
      <c r="B2" s="134" t="s">
        <v>127</v>
      </c>
      <c r="C2" s="138">
        <v>4</v>
      </c>
      <c r="D2" s="232" t="s">
        <v>128</v>
      </c>
      <c r="E2" s="233"/>
      <c r="F2" s="234"/>
      <c r="G2" s="232"/>
      <c r="H2" s="234"/>
      <c r="I2" s="232"/>
      <c r="J2" s="234"/>
      <c r="K2" s="232"/>
      <c r="L2" s="234"/>
    </row>
    <row r="3" spans="1:12" ht="15.75" thickBot="1" x14ac:dyDescent="0.25">
      <c r="A3" s="133" t="s">
        <v>129</v>
      </c>
      <c r="B3" s="134" t="s">
        <v>130</v>
      </c>
      <c r="C3" s="138">
        <v>13</v>
      </c>
      <c r="D3" s="232" t="s">
        <v>131</v>
      </c>
      <c r="E3" s="233"/>
      <c r="F3" s="234"/>
      <c r="G3" s="232"/>
      <c r="H3" s="234"/>
      <c r="I3" s="232"/>
      <c r="J3" s="234"/>
      <c r="K3" s="232"/>
      <c r="L3" s="234"/>
    </row>
    <row r="4" spans="1:12" ht="28.5" customHeight="1" thickBot="1" x14ac:dyDescent="0.25">
      <c r="A4" s="133" t="s">
        <v>132</v>
      </c>
      <c r="B4" s="134" t="s">
        <v>130</v>
      </c>
      <c r="C4" s="138">
        <v>22</v>
      </c>
      <c r="D4" s="235" t="s">
        <v>133</v>
      </c>
      <c r="E4" s="236"/>
      <c r="F4" s="237"/>
      <c r="G4" s="232"/>
      <c r="H4" s="234"/>
      <c r="I4" s="232"/>
      <c r="J4" s="234"/>
      <c r="K4" s="232"/>
      <c r="L4" s="234"/>
    </row>
    <row r="5" spans="1:12" ht="15.75" thickBot="1" x14ac:dyDescent="0.25">
      <c r="A5" s="133" t="s">
        <v>134</v>
      </c>
      <c r="B5" s="134" t="s">
        <v>130</v>
      </c>
      <c r="C5" s="138" t="s">
        <v>135</v>
      </c>
      <c r="D5" s="238"/>
      <c r="E5" s="239"/>
      <c r="F5" s="240"/>
      <c r="G5" s="232"/>
      <c r="H5" s="234"/>
      <c r="I5" s="232"/>
      <c r="J5" s="234"/>
      <c r="K5" s="232"/>
      <c r="L5" s="234"/>
    </row>
    <row r="6" spans="1:12" ht="15.75" thickBot="1" x14ac:dyDescent="0.25">
      <c r="A6" s="133" t="s">
        <v>136</v>
      </c>
      <c r="B6" s="134" t="s">
        <v>130</v>
      </c>
      <c r="C6" s="138">
        <v>9</v>
      </c>
      <c r="D6" s="232" t="s">
        <v>137</v>
      </c>
      <c r="E6" s="233"/>
      <c r="F6" s="234"/>
      <c r="G6" s="232"/>
      <c r="H6" s="234"/>
      <c r="I6" s="241">
        <v>22</v>
      </c>
      <c r="J6" s="242"/>
      <c r="K6" s="241">
        <v>13</v>
      </c>
      <c r="L6" s="242"/>
    </row>
    <row r="7" spans="1:12" ht="15.75" thickBot="1" x14ac:dyDescent="0.25">
      <c r="A7" s="133" t="s">
        <v>138</v>
      </c>
      <c r="B7" s="134" t="s">
        <v>130</v>
      </c>
      <c r="C7" s="138">
        <v>11</v>
      </c>
      <c r="D7" s="232" t="s">
        <v>139</v>
      </c>
      <c r="E7" s="233"/>
      <c r="F7" s="234"/>
      <c r="G7" s="232"/>
      <c r="H7" s="234"/>
      <c r="I7" s="241">
        <v>40</v>
      </c>
      <c r="J7" s="242"/>
      <c r="K7" s="241">
        <v>29</v>
      </c>
      <c r="L7" s="242"/>
    </row>
    <row r="8" spans="1:12" ht="15.75" thickBot="1" x14ac:dyDescent="0.25">
      <c r="A8" s="133" t="s">
        <v>140</v>
      </c>
      <c r="B8" s="134" t="s">
        <v>130</v>
      </c>
      <c r="C8" s="138">
        <v>4</v>
      </c>
      <c r="D8" s="232" t="s">
        <v>131</v>
      </c>
      <c r="E8" s="233"/>
      <c r="F8" s="234"/>
      <c r="G8" s="232"/>
      <c r="H8" s="234"/>
      <c r="I8" s="241">
        <v>20</v>
      </c>
      <c r="J8" s="242"/>
      <c r="K8" s="241">
        <v>16</v>
      </c>
      <c r="L8" s="242"/>
    </row>
    <row r="9" spans="1:12" ht="15.75" thickBot="1" x14ac:dyDescent="0.25">
      <c r="A9" s="133" t="s">
        <v>141</v>
      </c>
      <c r="B9" s="134" t="s">
        <v>130</v>
      </c>
      <c r="C9" s="138">
        <v>15</v>
      </c>
      <c r="D9" s="232" t="s">
        <v>142</v>
      </c>
      <c r="E9" s="233"/>
      <c r="F9" s="234"/>
      <c r="G9" s="232"/>
      <c r="H9" s="234"/>
      <c r="I9" s="241">
        <v>36</v>
      </c>
      <c r="J9" s="242"/>
      <c r="K9" s="241">
        <v>21</v>
      </c>
      <c r="L9" s="242"/>
    </row>
    <row r="10" spans="1:12" ht="15.75" thickBot="1" x14ac:dyDescent="0.25">
      <c r="A10" s="133" t="s">
        <v>143</v>
      </c>
      <c r="B10" s="134" t="s">
        <v>130</v>
      </c>
      <c r="C10" s="138">
        <v>24</v>
      </c>
      <c r="D10" s="232"/>
      <c r="E10" s="233"/>
      <c r="F10" s="234"/>
      <c r="G10" s="232"/>
      <c r="H10" s="234"/>
      <c r="I10" s="241">
        <v>64</v>
      </c>
      <c r="J10" s="242"/>
      <c r="K10" s="241">
        <v>40</v>
      </c>
      <c r="L10" s="242"/>
    </row>
    <row r="11" spans="1:12" ht="15.75" thickBot="1" x14ac:dyDescent="0.25">
      <c r="A11" s="133"/>
      <c r="B11" s="134"/>
      <c r="C11" s="145">
        <v>102</v>
      </c>
      <c r="D11" s="232"/>
      <c r="E11" s="233"/>
      <c r="F11" s="234"/>
      <c r="G11" s="232"/>
      <c r="H11" s="234"/>
      <c r="I11" s="232"/>
      <c r="J11" s="234"/>
      <c r="K11" s="232"/>
      <c r="L11" s="234"/>
    </row>
    <row r="12" spans="1:12" ht="60.75" thickBot="1" x14ac:dyDescent="0.25">
      <c r="A12" s="133"/>
      <c r="B12" s="134"/>
      <c r="C12" s="135" t="s">
        <v>144</v>
      </c>
      <c r="D12" s="238"/>
      <c r="E12" s="239"/>
      <c r="F12" s="240"/>
      <c r="G12" s="232"/>
      <c r="H12" s="234"/>
      <c r="I12" s="232"/>
      <c r="J12" s="234"/>
      <c r="K12" s="232"/>
      <c r="L12" s="234"/>
    </row>
    <row r="13" spans="1:12" ht="33.75" customHeight="1" thickBot="1" x14ac:dyDescent="0.25">
      <c r="A13" s="247" t="s">
        <v>145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9"/>
    </row>
    <row r="14" spans="1:12" ht="15.75" thickBot="1" x14ac:dyDescent="0.25">
      <c r="A14" s="243" t="s">
        <v>146</v>
      </c>
      <c r="B14" s="245" t="s">
        <v>123</v>
      </c>
      <c r="C14" s="232"/>
      <c r="D14" s="233"/>
      <c r="E14" s="233"/>
      <c r="F14" s="233"/>
      <c r="G14" s="233"/>
      <c r="H14" s="233"/>
      <c r="I14" s="233"/>
      <c r="J14" s="234"/>
      <c r="K14" s="232"/>
      <c r="L14" s="234"/>
    </row>
    <row r="15" spans="1:12" ht="15.75" thickBot="1" x14ac:dyDescent="0.25">
      <c r="A15" s="244"/>
      <c r="B15" s="246"/>
      <c r="C15" s="134" t="s">
        <v>132</v>
      </c>
      <c r="D15" s="134" t="s">
        <v>147</v>
      </c>
      <c r="E15" s="134" t="s">
        <v>40</v>
      </c>
      <c r="F15" s="232" t="s">
        <v>148</v>
      </c>
      <c r="G15" s="234"/>
      <c r="H15" s="232" t="s">
        <v>149</v>
      </c>
      <c r="I15" s="234"/>
      <c r="J15" s="232" t="s">
        <v>150</v>
      </c>
      <c r="K15" s="234"/>
      <c r="L15" s="136"/>
    </row>
    <row r="16" spans="1:12" ht="15.75" thickBot="1" x14ac:dyDescent="0.25">
      <c r="A16" s="139">
        <v>42373</v>
      </c>
      <c r="B16" s="138">
        <v>14</v>
      </c>
      <c r="C16" s="138">
        <v>4</v>
      </c>
      <c r="D16" s="138" t="s">
        <v>151</v>
      </c>
      <c r="E16" s="138">
        <v>5</v>
      </c>
      <c r="F16" s="241">
        <v>1</v>
      </c>
      <c r="G16" s="242"/>
      <c r="H16" s="232" t="s">
        <v>151</v>
      </c>
      <c r="I16" s="234"/>
      <c r="J16" s="232">
        <v>4</v>
      </c>
      <c r="K16" s="234"/>
      <c r="L16" s="136"/>
    </row>
    <row r="17" spans="1:12" ht="15.75" thickBot="1" x14ac:dyDescent="0.25">
      <c r="A17" s="139">
        <v>42464</v>
      </c>
      <c r="B17" s="138">
        <v>12</v>
      </c>
      <c r="C17" s="138">
        <v>1</v>
      </c>
      <c r="D17" s="138" t="s">
        <v>151</v>
      </c>
      <c r="E17" s="138">
        <v>4</v>
      </c>
      <c r="F17" s="241">
        <v>6</v>
      </c>
      <c r="G17" s="242"/>
      <c r="H17" s="232">
        <v>1</v>
      </c>
      <c r="I17" s="234"/>
      <c r="J17" s="232" t="s">
        <v>151</v>
      </c>
      <c r="K17" s="234"/>
      <c r="L17" s="136"/>
    </row>
    <row r="18" spans="1:12" ht="15.75" thickBot="1" x14ac:dyDescent="0.25">
      <c r="A18" s="139">
        <v>42708</v>
      </c>
      <c r="B18" s="138">
        <v>10</v>
      </c>
      <c r="C18" s="138">
        <v>3</v>
      </c>
      <c r="D18" s="138" t="s">
        <v>151</v>
      </c>
      <c r="E18" s="138">
        <v>4</v>
      </c>
      <c r="F18" s="241">
        <v>1</v>
      </c>
      <c r="G18" s="242"/>
      <c r="H18" s="232">
        <v>1</v>
      </c>
      <c r="I18" s="234"/>
      <c r="J18" s="232">
        <v>1</v>
      </c>
      <c r="K18" s="234"/>
      <c r="L18" s="136"/>
    </row>
    <row r="19" spans="1:12" ht="15.75" thickBot="1" x14ac:dyDescent="0.25">
      <c r="A19" s="140" t="s">
        <v>152</v>
      </c>
      <c r="B19" s="138">
        <v>16</v>
      </c>
      <c r="C19" s="138">
        <v>5</v>
      </c>
      <c r="D19" s="138">
        <v>2</v>
      </c>
      <c r="E19" s="138">
        <v>2</v>
      </c>
      <c r="F19" s="241">
        <v>5</v>
      </c>
      <c r="G19" s="242"/>
      <c r="H19" s="232">
        <v>1</v>
      </c>
      <c r="I19" s="234"/>
      <c r="J19" s="232"/>
      <c r="K19" s="234"/>
      <c r="L19" s="136"/>
    </row>
    <row r="20" spans="1:12" ht="15.75" thickBot="1" x14ac:dyDescent="0.25">
      <c r="A20" s="140" t="s">
        <v>153</v>
      </c>
      <c r="B20" s="138">
        <v>12</v>
      </c>
      <c r="C20" s="138">
        <v>8</v>
      </c>
      <c r="D20" s="138" t="s">
        <v>154</v>
      </c>
      <c r="E20" s="138">
        <v>1</v>
      </c>
      <c r="F20" s="241">
        <v>2</v>
      </c>
      <c r="G20" s="242"/>
      <c r="H20" s="232"/>
      <c r="I20" s="234"/>
      <c r="J20" s="232"/>
      <c r="K20" s="234"/>
      <c r="L20" s="136"/>
    </row>
    <row r="21" spans="1:12" ht="30.75" thickBot="1" x14ac:dyDescent="0.25">
      <c r="A21" s="140" t="s">
        <v>153</v>
      </c>
      <c r="B21" s="141" t="s">
        <v>155</v>
      </c>
      <c r="C21" s="138">
        <v>1</v>
      </c>
      <c r="D21" s="138"/>
      <c r="E21" s="138">
        <v>3</v>
      </c>
      <c r="F21" s="241">
        <v>1</v>
      </c>
      <c r="G21" s="242"/>
      <c r="H21" s="232"/>
      <c r="I21" s="234"/>
      <c r="J21" s="232"/>
      <c r="K21" s="234"/>
      <c r="L21" s="136"/>
    </row>
    <row r="22" spans="1:12" ht="15.75" thickBot="1" x14ac:dyDescent="0.25">
      <c r="A22" s="140"/>
      <c r="B22" s="145">
        <v>69</v>
      </c>
      <c r="C22" s="142">
        <v>24</v>
      </c>
      <c r="D22" s="138"/>
      <c r="E22" s="134"/>
      <c r="F22" s="232"/>
      <c r="G22" s="234"/>
      <c r="H22" s="232"/>
      <c r="I22" s="234"/>
      <c r="J22" s="232"/>
      <c r="K22" s="234"/>
      <c r="L22" s="136"/>
    </row>
    <row r="24" spans="1:12" ht="15" x14ac:dyDescent="0.2">
      <c r="A24" s="144" t="s">
        <v>156</v>
      </c>
      <c r="B24" s="146">
        <f>112-69</f>
        <v>43</v>
      </c>
    </row>
  </sheetData>
  <mergeCells count="77">
    <mergeCell ref="F19:G19"/>
    <mergeCell ref="H19:I19"/>
    <mergeCell ref="J19:K19"/>
    <mergeCell ref="F20:G20"/>
    <mergeCell ref="H20:I20"/>
    <mergeCell ref="J20:K20"/>
    <mergeCell ref="F21:G21"/>
    <mergeCell ref="H21:I21"/>
    <mergeCell ref="J21:K21"/>
    <mergeCell ref="F22:G22"/>
    <mergeCell ref="H22:I22"/>
    <mergeCell ref="J22:K22"/>
    <mergeCell ref="F18:G18"/>
    <mergeCell ref="H18:I18"/>
    <mergeCell ref="J18:K18"/>
    <mergeCell ref="F15:G15"/>
    <mergeCell ref="H15:I15"/>
    <mergeCell ref="J15:K15"/>
    <mergeCell ref="F16:G16"/>
    <mergeCell ref="H16:I16"/>
    <mergeCell ref="J16:K16"/>
    <mergeCell ref="F17:G17"/>
    <mergeCell ref="H17:I17"/>
    <mergeCell ref="J17:K17"/>
    <mergeCell ref="A14:A15"/>
    <mergeCell ref="B14:B15"/>
    <mergeCell ref="C14:J14"/>
    <mergeCell ref="K14:L14"/>
    <mergeCell ref="D11:F11"/>
    <mergeCell ref="G11:H11"/>
    <mergeCell ref="I11:J11"/>
    <mergeCell ref="K11:L11"/>
    <mergeCell ref="D12:F12"/>
    <mergeCell ref="G12:H12"/>
    <mergeCell ref="I12:J12"/>
    <mergeCell ref="K12:L12"/>
    <mergeCell ref="A13:L13"/>
    <mergeCell ref="D9:F9"/>
    <mergeCell ref="G9:H9"/>
    <mergeCell ref="I9:J9"/>
    <mergeCell ref="K9:L9"/>
    <mergeCell ref="D10:F10"/>
    <mergeCell ref="G10:H10"/>
    <mergeCell ref="I10:J10"/>
    <mergeCell ref="K10:L10"/>
    <mergeCell ref="D7:F7"/>
    <mergeCell ref="G7:H7"/>
    <mergeCell ref="I7:J7"/>
    <mergeCell ref="K7:L7"/>
    <mergeCell ref="D8:F8"/>
    <mergeCell ref="G8:H8"/>
    <mergeCell ref="I8:J8"/>
    <mergeCell ref="K8:L8"/>
    <mergeCell ref="D5:F5"/>
    <mergeCell ref="G5:H5"/>
    <mergeCell ref="I5:J5"/>
    <mergeCell ref="K5:L5"/>
    <mergeCell ref="D6:F6"/>
    <mergeCell ref="G6:H6"/>
    <mergeCell ref="I6:J6"/>
    <mergeCell ref="K6:L6"/>
    <mergeCell ref="D3:F3"/>
    <mergeCell ref="G3:H3"/>
    <mergeCell ref="I3:J3"/>
    <mergeCell ref="K3:L3"/>
    <mergeCell ref="D4:F4"/>
    <mergeCell ref="G4:H4"/>
    <mergeCell ref="I4:J4"/>
    <mergeCell ref="K4:L4"/>
    <mergeCell ref="D1:F1"/>
    <mergeCell ref="G1:H1"/>
    <mergeCell ref="I1:J1"/>
    <mergeCell ref="K1:L1"/>
    <mergeCell ref="D2:F2"/>
    <mergeCell ref="G2:H2"/>
    <mergeCell ref="I2:J2"/>
    <mergeCell ref="K2:L2"/>
  </mergeCells>
  <pageMargins left="0.7" right="0.7" top="0.75" bottom="0.75" header="0.3" footer="0.3"/>
  <pageSetup scale="67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F11" sqref="F11"/>
    </sheetView>
  </sheetViews>
  <sheetFormatPr defaultRowHeight="12.75" x14ac:dyDescent="0.2"/>
  <cols>
    <col min="1" max="1" width="67.5703125" style="3" customWidth="1"/>
    <col min="2" max="2" width="9.140625" style="2"/>
    <col min="3" max="3" width="8.42578125" style="2" customWidth="1"/>
    <col min="4" max="4" width="7.7109375" style="2" customWidth="1"/>
    <col min="9" max="9" width="27.42578125" customWidth="1"/>
  </cols>
  <sheetData>
    <row r="1" spans="1:5" s="1" customFormat="1" ht="23.25" customHeight="1" thickBot="1" x14ac:dyDescent="0.25">
      <c r="A1" s="94" t="s">
        <v>48</v>
      </c>
      <c r="B1" s="92" t="s">
        <v>103</v>
      </c>
      <c r="C1" s="92" t="s">
        <v>104</v>
      </c>
      <c r="D1" s="92" t="s">
        <v>105</v>
      </c>
      <c r="E1" s="93" t="s">
        <v>42</v>
      </c>
    </row>
    <row r="2" spans="1:5" x14ac:dyDescent="0.2">
      <c r="A2" s="88" t="s">
        <v>82</v>
      </c>
      <c r="B2" s="48"/>
      <c r="C2" s="46"/>
      <c r="D2" s="46"/>
      <c r="E2" s="9"/>
    </row>
    <row r="3" spans="1:5" x14ac:dyDescent="0.2">
      <c r="A3" s="83" t="s">
        <v>78</v>
      </c>
      <c r="B3" s="48"/>
      <c r="C3" s="46"/>
      <c r="D3" s="46"/>
      <c r="E3" s="9"/>
    </row>
    <row r="4" spans="1:5" x14ac:dyDescent="0.2">
      <c r="A4" s="83" t="s">
        <v>83</v>
      </c>
      <c r="B4" s="48"/>
      <c r="C4" s="46"/>
      <c r="D4" s="46"/>
      <c r="E4" s="9"/>
    </row>
    <row r="5" spans="1:5" ht="13.5" thickBot="1" x14ac:dyDescent="0.25">
      <c r="A5" s="83" t="s">
        <v>92</v>
      </c>
      <c r="B5" s="48"/>
      <c r="C5" s="46"/>
      <c r="D5" s="46"/>
      <c r="E5" s="9"/>
    </row>
    <row r="6" spans="1:5" ht="13.5" thickBot="1" x14ac:dyDescent="0.25">
      <c r="A6" s="14" t="s">
        <v>44</v>
      </c>
      <c r="B6" s="12"/>
      <c r="C6" s="12"/>
      <c r="D6" s="12"/>
      <c r="E6" s="13"/>
    </row>
    <row r="7" spans="1:5" ht="13.5" thickBot="1" x14ac:dyDescent="0.25">
      <c r="A7" s="14" t="s">
        <v>45</v>
      </c>
      <c r="B7" s="8"/>
      <c r="C7" s="8"/>
      <c r="D7" s="8"/>
      <c r="E7" s="7"/>
    </row>
    <row r="8" spans="1:5" ht="13.5" thickBot="1" x14ac:dyDescent="0.25">
      <c r="A8" s="14" t="s">
        <v>46</v>
      </c>
      <c r="B8" s="8"/>
      <c r="C8" s="8"/>
      <c r="D8" s="8"/>
      <c r="E8" s="6"/>
    </row>
    <row r="11" spans="1:5" ht="13.5" thickBot="1" x14ac:dyDescent="0.25"/>
    <row r="12" spans="1:5" x14ac:dyDescent="0.2">
      <c r="A12" s="250" t="s">
        <v>107</v>
      </c>
      <c r="B12" s="251"/>
    </row>
    <row r="13" spans="1:5" x14ac:dyDescent="0.2">
      <c r="A13" s="19" t="s">
        <v>60</v>
      </c>
      <c r="B13" s="20">
        <f>E8</f>
        <v>0</v>
      </c>
    </row>
    <row r="14" spans="1:5" x14ac:dyDescent="0.2">
      <c r="A14" s="19" t="s">
        <v>58</v>
      </c>
      <c r="B14" s="20">
        <v>1700</v>
      </c>
    </row>
    <row r="15" spans="1:5" ht="13.5" thickBot="1" x14ac:dyDescent="0.25">
      <c r="A15" s="21" t="s">
        <v>61</v>
      </c>
      <c r="B15" s="22">
        <f>B13/B14</f>
        <v>0</v>
      </c>
    </row>
  </sheetData>
  <mergeCells count="1">
    <mergeCell ref="A12:B12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D2" sqref="D2:D5"/>
    </sheetView>
  </sheetViews>
  <sheetFormatPr defaultRowHeight="12.75" x14ac:dyDescent="0.2"/>
  <cols>
    <col min="1" max="1" width="67.5703125" style="3" customWidth="1"/>
    <col min="2" max="2" width="9.140625" style="2"/>
    <col min="3" max="5" width="8.42578125" style="2" customWidth="1"/>
    <col min="6" max="6" width="7.7109375" style="2" customWidth="1"/>
    <col min="11" max="11" width="27.42578125" customWidth="1"/>
  </cols>
  <sheetData>
    <row r="1" spans="1:8" s="1" customFormat="1" ht="35.25" customHeight="1" thickBot="1" x14ac:dyDescent="0.25">
      <c r="A1" s="171" t="s">
        <v>49</v>
      </c>
      <c r="B1" s="172" t="s">
        <v>103</v>
      </c>
      <c r="C1" s="172" t="s">
        <v>104</v>
      </c>
      <c r="D1" s="92" t="s">
        <v>166</v>
      </c>
      <c r="E1" s="92" t="s">
        <v>167</v>
      </c>
      <c r="F1" s="172" t="s">
        <v>105</v>
      </c>
      <c r="G1" s="171" t="s">
        <v>42</v>
      </c>
    </row>
    <row r="2" spans="1:8" x14ac:dyDescent="0.2">
      <c r="A2" s="173" t="s">
        <v>159</v>
      </c>
      <c r="B2" s="174"/>
      <c r="C2" s="5">
        <v>83</v>
      </c>
      <c r="D2" s="5">
        <v>18</v>
      </c>
      <c r="E2" s="177">
        <f>C2/D2</f>
        <v>4.6111111111111107</v>
      </c>
      <c r="F2" s="5">
        <v>4</v>
      </c>
      <c r="G2" s="5"/>
      <c r="H2" s="169"/>
    </row>
    <row r="3" spans="1:8" x14ac:dyDescent="0.2">
      <c r="A3" s="173" t="s">
        <v>160</v>
      </c>
      <c r="B3" s="174"/>
      <c r="C3" s="5">
        <v>83</v>
      </c>
      <c r="D3" s="5">
        <v>18</v>
      </c>
      <c r="E3" s="177">
        <f t="shared" ref="E3:E5" si="0">C3/D3</f>
        <v>4.6111111111111107</v>
      </c>
      <c r="F3" s="5">
        <v>4</v>
      </c>
      <c r="G3" s="5"/>
      <c r="H3" s="168"/>
    </row>
    <row r="4" spans="1:8" x14ac:dyDescent="0.2">
      <c r="A4" s="173" t="s">
        <v>161</v>
      </c>
      <c r="B4" s="174"/>
      <c r="C4" s="5">
        <v>17</v>
      </c>
      <c r="D4" s="5">
        <v>5</v>
      </c>
      <c r="E4" s="177">
        <f t="shared" si="0"/>
        <v>3.4</v>
      </c>
      <c r="F4" s="5">
        <v>3</v>
      </c>
      <c r="G4" s="5"/>
      <c r="H4" s="170"/>
    </row>
    <row r="5" spans="1:8" x14ac:dyDescent="0.2">
      <c r="A5" s="173" t="s">
        <v>162</v>
      </c>
      <c r="B5" s="174"/>
      <c r="C5" s="5">
        <v>24</v>
      </c>
      <c r="D5" s="5">
        <v>5</v>
      </c>
      <c r="E5" s="177">
        <f t="shared" si="0"/>
        <v>4.8</v>
      </c>
      <c r="F5" s="5">
        <v>5</v>
      </c>
      <c r="G5" s="5"/>
      <c r="H5" s="168"/>
    </row>
    <row r="6" spans="1:8" ht="13.5" thickBot="1" x14ac:dyDescent="0.25">
      <c r="A6" s="165"/>
      <c r="B6" s="166"/>
      <c r="C6" s="148"/>
      <c r="D6" s="148"/>
      <c r="E6" s="148"/>
      <c r="F6" s="148"/>
      <c r="G6" s="149"/>
    </row>
    <row r="7" spans="1:8" ht="13.5" thickBot="1" x14ac:dyDescent="0.25">
      <c r="A7" s="14" t="s">
        <v>158</v>
      </c>
      <c r="B7" s="8"/>
      <c r="C7" s="8"/>
      <c r="D7" s="8"/>
      <c r="E7" s="8"/>
      <c r="F7" s="8"/>
      <c r="G7" s="7"/>
    </row>
    <row r="8" spans="1:8" ht="13.5" thickBot="1" x14ac:dyDescent="0.25">
      <c r="A8" s="14" t="s">
        <v>45</v>
      </c>
      <c r="B8" s="8"/>
      <c r="C8" s="8"/>
      <c r="D8" s="8"/>
      <c r="E8" s="8"/>
      <c r="F8" s="8"/>
      <c r="G8" s="7"/>
    </row>
    <row r="9" spans="1:8" ht="13.5" thickBot="1" x14ac:dyDescent="0.25">
      <c r="A9" s="14" t="s">
        <v>44</v>
      </c>
      <c r="B9" s="12"/>
      <c r="C9" s="12"/>
      <c r="D9" s="12"/>
      <c r="E9" s="12"/>
      <c r="F9" s="12"/>
      <c r="G9" s="13"/>
    </row>
    <row r="11" spans="1:8" ht="13.5" thickBot="1" x14ac:dyDescent="0.25"/>
    <row r="12" spans="1:8" x14ac:dyDescent="0.2">
      <c r="A12" s="250" t="s">
        <v>106</v>
      </c>
      <c r="B12" s="251"/>
    </row>
    <row r="13" spans="1:8" x14ac:dyDescent="0.2">
      <c r="A13" s="19" t="s">
        <v>62</v>
      </c>
      <c r="B13" s="20" t="e">
        <f>#REF!</f>
        <v>#REF!</v>
      </c>
    </row>
    <row r="14" spans="1:8" x14ac:dyDescent="0.2">
      <c r="A14" s="19" t="s">
        <v>58</v>
      </c>
      <c r="B14" s="20">
        <v>1700</v>
      </c>
    </row>
    <row r="15" spans="1:8" ht="13.5" thickBot="1" x14ac:dyDescent="0.25">
      <c r="A15" s="21" t="s">
        <v>63</v>
      </c>
      <c r="B15" s="22" t="e">
        <f>B13/B14</f>
        <v>#REF!</v>
      </c>
    </row>
  </sheetData>
  <mergeCells count="1">
    <mergeCell ref="A12:B12"/>
  </mergeCells>
  <pageMargins left="0.7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workbookViewId="0">
      <selection activeCell="D2" sqref="D2:D4"/>
    </sheetView>
  </sheetViews>
  <sheetFormatPr defaultRowHeight="12.75" x14ac:dyDescent="0.2"/>
  <cols>
    <col min="1" max="1" width="67.5703125" style="3" customWidth="1"/>
    <col min="2" max="2" width="9.140625" style="2"/>
    <col min="3" max="5" width="8.42578125" style="2" customWidth="1"/>
    <col min="6" max="6" width="7.7109375" style="2" customWidth="1"/>
    <col min="11" max="11" width="27.42578125" customWidth="1"/>
  </cols>
  <sheetData>
    <row r="1" spans="1:8" s="1" customFormat="1" ht="36" customHeight="1" thickBot="1" x14ac:dyDescent="0.25">
      <c r="A1" s="94" t="s">
        <v>54</v>
      </c>
      <c r="B1" s="92" t="s">
        <v>103</v>
      </c>
      <c r="C1" s="92" t="s">
        <v>104</v>
      </c>
      <c r="D1" s="92" t="s">
        <v>166</v>
      </c>
      <c r="E1" s="92" t="s">
        <v>167</v>
      </c>
      <c r="F1" s="92" t="s">
        <v>105</v>
      </c>
      <c r="G1" s="93" t="s">
        <v>42</v>
      </c>
    </row>
    <row r="2" spans="1:8" ht="25.5" customHeight="1" x14ac:dyDescent="0.2">
      <c r="A2" s="81" t="s">
        <v>165</v>
      </c>
      <c r="B2" s="48"/>
      <c r="C2" s="46">
        <v>730</v>
      </c>
      <c r="D2" s="46">
        <v>25</v>
      </c>
      <c r="E2" s="46">
        <v>30</v>
      </c>
      <c r="F2" s="46"/>
      <c r="G2" s="9"/>
      <c r="H2" s="175"/>
    </row>
    <row r="3" spans="1:8" x14ac:dyDescent="0.2">
      <c r="A3" s="81" t="s">
        <v>164</v>
      </c>
      <c r="B3" s="48"/>
      <c r="C3" s="46">
        <f>83+8</f>
        <v>91</v>
      </c>
      <c r="D3" s="46">
        <f>C3-83</f>
        <v>8</v>
      </c>
      <c r="E3" s="46">
        <v>1</v>
      </c>
      <c r="F3" s="46"/>
      <c r="G3" s="9"/>
      <c r="H3" s="170"/>
    </row>
    <row r="4" spans="1:8" ht="13.5" thickBot="1" x14ac:dyDescent="0.25">
      <c r="A4" s="81" t="s">
        <v>163</v>
      </c>
      <c r="B4" s="48"/>
      <c r="C4" s="46">
        <v>730</v>
      </c>
      <c r="D4" s="46">
        <v>25</v>
      </c>
      <c r="E4" s="46">
        <v>30</v>
      </c>
      <c r="F4" s="46"/>
      <c r="G4" s="9"/>
    </row>
    <row r="5" spans="1:8" ht="13.5" thickBot="1" x14ac:dyDescent="0.25">
      <c r="A5" s="14" t="s">
        <v>44</v>
      </c>
      <c r="B5" s="12"/>
      <c r="C5" s="12"/>
      <c r="D5" s="12"/>
      <c r="E5" s="12"/>
      <c r="F5" s="12"/>
      <c r="G5" s="13"/>
    </row>
    <row r="6" spans="1:8" ht="13.5" thickBot="1" x14ac:dyDescent="0.25">
      <c r="A6" s="14" t="s">
        <v>45</v>
      </c>
      <c r="B6" s="8"/>
      <c r="C6" s="8"/>
      <c r="D6" s="8"/>
      <c r="E6" s="8"/>
      <c r="F6" s="8"/>
      <c r="G6" s="7"/>
    </row>
    <row r="7" spans="1:8" ht="13.5" thickBot="1" x14ac:dyDescent="0.25">
      <c r="A7" s="14" t="s">
        <v>46</v>
      </c>
      <c r="B7" s="8"/>
      <c r="C7" s="8"/>
      <c r="D7" s="8"/>
      <c r="E7" s="8"/>
      <c r="F7" s="8"/>
      <c r="G7" s="6"/>
    </row>
    <row r="10" spans="1:8" ht="13.5" thickBot="1" x14ac:dyDescent="0.25"/>
    <row r="11" spans="1:8" x14ac:dyDescent="0.2">
      <c r="A11" s="250" t="s">
        <v>108</v>
      </c>
      <c r="B11" s="251"/>
    </row>
    <row r="12" spans="1:8" x14ac:dyDescent="0.2">
      <c r="A12" s="19" t="s">
        <v>64</v>
      </c>
      <c r="B12" s="20">
        <f>G7</f>
        <v>0</v>
      </c>
    </row>
    <row r="13" spans="1:8" x14ac:dyDescent="0.2">
      <c r="A13" s="19" t="s">
        <v>58</v>
      </c>
      <c r="B13" s="20">
        <v>1700</v>
      </c>
    </row>
    <row r="14" spans="1:8" ht="13.5" thickBot="1" x14ac:dyDescent="0.25">
      <c r="A14" s="21" t="s">
        <v>65</v>
      </c>
      <c r="B14" s="22">
        <f>B12/B13</f>
        <v>0</v>
      </c>
    </row>
  </sheetData>
  <mergeCells count="1">
    <mergeCell ref="A11:B11"/>
  </mergeCells>
  <pageMargins left="0.7" right="0.7" top="0.75" bottom="0.75" header="0.3" footer="0.3"/>
  <pageSetup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D2" sqref="D2:D4"/>
    </sheetView>
  </sheetViews>
  <sheetFormatPr defaultRowHeight="12.75" x14ac:dyDescent="0.2"/>
  <cols>
    <col min="1" max="1" width="67.5703125" style="3" customWidth="1"/>
    <col min="2" max="2" width="9.140625" style="2"/>
    <col min="3" max="5" width="8.42578125" style="2" customWidth="1"/>
    <col min="6" max="6" width="7.7109375" style="2" customWidth="1"/>
    <col min="11" max="11" width="27.42578125" customWidth="1"/>
  </cols>
  <sheetData>
    <row r="1" spans="1:7" s="1" customFormat="1" ht="41.25" customHeight="1" thickBot="1" x14ac:dyDescent="0.25">
      <c r="A1" s="94" t="s">
        <v>50</v>
      </c>
      <c r="B1" s="92" t="s">
        <v>103</v>
      </c>
      <c r="C1" s="92" t="s">
        <v>104</v>
      </c>
      <c r="D1" s="92" t="s">
        <v>166</v>
      </c>
      <c r="E1" s="92" t="s">
        <v>167</v>
      </c>
      <c r="F1" s="92" t="s">
        <v>105</v>
      </c>
      <c r="G1" s="93" t="s">
        <v>42</v>
      </c>
    </row>
    <row r="2" spans="1:7" x14ac:dyDescent="0.2">
      <c r="A2" s="87" t="s">
        <v>38</v>
      </c>
      <c r="B2" s="48"/>
      <c r="C2" s="46">
        <v>730</v>
      </c>
      <c r="D2" s="46">
        <v>15</v>
      </c>
      <c r="E2" s="46">
        <v>49</v>
      </c>
      <c r="F2" s="46">
        <v>24</v>
      </c>
      <c r="G2" s="11"/>
    </row>
    <row r="3" spans="1:7" x14ac:dyDescent="0.2">
      <c r="A3" s="87" t="s">
        <v>76</v>
      </c>
      <c r="B3" s="48"/>
      <c r="C3" s="46">
        <v>183</v>
      </c>
      <c r="D3" s="46">
        <v>20</v>
      </c>
      <c r="E3" s="46">
        <v>9</v>
      </c>
      <c r="F3" s="46">
        <v>5</v>
      </c>
      <c r="G3" s="9"/>
    </row>
    <row r="4" spans="1:7" ht="13.5" thickBot="1" x14ac:dyDescent="0.25">
      <c r="A4" s="87" t="s">
        <v>79</v>
      </c>
      <c r="B4" s="48"/>
      <c r="C4" s="46">
        <f>50+8+10</f>
        <v>68</v>
      </c>
      <c r="D4" s="46">
        <v>20</v>
      </c>
      <c r="E4" s="46">
        <v>3</v>
      </c>
      <c r="F4" s="46">
        <v>6</v>
      </c>
      <c r="G4" s="9"/>
    </row>
    <row r="5" spans="1:7" ht="13.5" thickBot="1" x14ac:dyDescent="0.25">
      <c r="A5" s="14" t="s">
        <v>44</v>
      </c>
      <c r="B5" s="12"/>
      <c r="C5" s="12"/>
      <c r="D5" s="12"/>
      <c r="E5" s="12"/>
      <c r="F5" s="12"/>
      <c r="G5" s="13"/>
    </row>
    <row r="6" spans="1:7" ht="13.5" thickBot="1" x14ac:dyDescent="0.25">
      <c r="A6" s="14" t="s">
        <v>45</v>
      </c>
      <c r="B6" s="8"/>
      <c r="C6" s="8"/>
      <c r="D6" s="8"/>
      <c r="E6" s="8"/>
      <c r="F6" s="8"/>
      <c r="G6" s="7"/>
    </row>
    <row r="7" spans="1:7" ht="13.5" thickBot="1" x14ac:dyDescent="0.25">
      <c r="A7" s="14" t="s">
        <v>46</v>
      </c>
      <c r="B7" s="8"/>
      <c r="C7" s="8"/>
      <c r="D7" s="8"/>
      <c r="E7" s="8"/>
      <c r="F7" s="8"/>
      <c r="G7" s="6"/>
    </row>
    <row r="8" spans="1:7" ht="13.5" thickBot="1" x14ac:dyDescent="0.25"/>
    <row r="9" spans="1:7" x14ac:dyDescent="0.2">
      <c r="A9" s="250" t="s">
        <v>109</v>
      </c>
      <c r="B9" s="251"/>
    </row>
    <row r="10" spans="1:7" x14ac:dyDescent="0.2">
      <c r="A10" s="19" t="s">
        <v>57</v>
      </c>
      <c r="B10" s="20">
        <f>G7</f>
        <v>0</v>
      </c>
    </row>
    <row r="11" spans="1:7" x14ac:dyDescent="0.2">
      <c r="A11" s="19" t="s">
        <v>58</v>
      </c>
      <c r="B11" s="20">
        <v>1700</v>
      </c>
    </row>
    <row r="12" spans="1:7" ht="13.5" thickBot="1" x14ac:dyDescent="0.25">
      <c r="A12" s="21" t="s">
        <v>59</v>
      </c>
      <c r="B12" s="22">
        <f>B10/B11</f>
        <v>0</v>
      </c>
    </row>
  </sheetData>
  <mergeCells count="1">
    <mergeCell ref="A9:B9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77" zoomScaleNormal="77" workbookViewId="0">
      <selection activeCell="D2" sqref="D2:D6"/>
    </sheetView>
  </sheetViews>
  <sheetFormatPr defaultRowHeight="12.75" x14ac:dyDescent="0.2"/>
  <cols>
    <col min="1" max="1" width="67.5703125" style="3" customWidth="1"/>
    <col min="2" max="2" width="9.140625" style="2"/>
    <col min="3" max="3" width="8.42578125" style="2" customWidth="1"/>
    <col min="4" max="4" width="12.5703125" style="2" customWidth="1"/>
    <col min="5" max="5" width="8.42578125" style="2" customWidth="1"/>
    <col min="6" max="6" width="7.7109375" style="2" customWidth="1"/>
  </cols>
  <sheetData>
    <row r="1" spans="1:9" s="1" customFormat="1" ht="45" customHeight="1" thickBot="1" x14ac:dyDescent="0.25">
      <c r="A1" s="94" t="s">
        <v>55</v>
      </c>
      <c r="B1" s="92" t="s">
        <v>103</v>
      </c>
      <c r="C1" s="92" t="s">
        <v>104</v>
      </c>
      <c r="D1" s="92" t="s">
        <v>166</v>
      </c>
      <c r="E1" s="92" t="s">
        <v>167</v>
      </c>
      <c r="F1" s="92" t="s">
        <v>105</v>
      </c>
      <c r="G1" s="93" t="s">
        <v>42</v>
      </c>
    </row>
    <row r="2" spans="1:9" x14ac:dyDescent="0.2">
      <c r="A2" s="153" t="s">
        <v>168</v>
      </c>
      <c r="B2" s="156"/>
      <c r="C2" s="157">
        <v>120</v>
      </c>
      <c r="D2" s="157">
        <v>20</v>
      </c>
      <c r="E2" s="157">
        <v>6</v>
      </c>
      <c r="F2" s="157"/>
      <c r="G2" s="158"/>
      <c r="H2" s="167"/>
      <c r="I2" s="176" t="s">
        <v>169</v>
      </c>
    </row>
    <row r="3" spans="1:9" x14ac:dyDescent="0.2">
      <c r="A3" s="153" t="s">
        <v>170</v>
      </c>
      <c r="B3" s="159"/>
      <c r="C3" s="5">
        <v>100</v>
      </c>
      <c r="D3" s="5">
        <v>15</v>
      </c>
      <c r="E3" s="5">
        <v>7</v>
      </c>
      <c r="F3" s="5"/>
      <c r="G3" s="9"/>
      <c r="H3" s="167"/>
      <c r="I3" s="176" t="s">
        <v>171</v>
      </c>
    </row>
    <row r="4" spans="1:9" ht="13.5" thickBot="1" x14ac:dyDescent="0.25">
      <c r="A4" s="154" t="s">
        <v>157</v>
      </c>
      <c r="B4" s="160"/>
      <c r="C4" s="161"/>
      <c r="D4" s="161"/>
      <c r="E4" s="161"/>
      <c r="F4" s="161"/>
      <c r="G4" s="11"/>
      <c r="H4" s="170"/>
      <c r="I4" s="176" t="s">
        <v>172</v>
      </c>
    </row>
    <row r="5" spans="1:9" ht="13.5" thickBot="1" x14ac:dyDescent="0.25">
      <c r="A5" s="150" t="s">
        <v>173</v>
      </c>
      <c r="B5" s="162"/>
      <c r="C5" s="163">
        <v>198</v>
      </c>
      <c r="D5" s="163">
        <v>15</v>
      </c>
      <c r="E5" s="163">
        <v>13</v>
      </c>
      <c r="F5" s="163"/>
      <c r="G5" s="164"/>
      <c r="H5" s="168"/>
    </row>
    <row r="6" spans="1:9" ht="13.5" thickBot="1" x14ac:dyDescent="0.25">
      <c r="A6" s="150" t="s">
        <v>174</v>
      </c>
      <c r="B6" s="162"/>
      <c r="C6" s="163">
        <v>20</v>
      </c>
      <c r="D6" s="163">
        <v>20</v>
      </c>
      <c r="E6" s="163">
        <v>1</v>
      </c>
      <c r="F6" s="163"/>
      <c r="G6" s="164"/>
      <c r="H6" s="168"/>
    </row>
    <row r="7" spans="1:9" ht="13.5" thickBot="1" x14ac:dyDescent="0.25">
      <c r="A7" s="155" t="s">
        <v>44</v>
      </c>
      <c r="B7" s="151"/>
      <c r="C7" s="151"/>
      <c r="D7" s="151"/>
      <c r="E7" s="151"/>
      <c r="F7" s="151"/>
      <c r="G7" s="152"/>
    </row>
    <row r="8" spans="1:9" ht="13.5" thickBot="1" x14ac:dyDescent="0.25">
      <c r="A8" s="155" t="s">
        <v>45</v>
      </c>
      <c r="B8" s="8"/>
      <c r="C8" s="8"/>
      <c r="D8" s="8"/>
      <c r="E8" s="8"/>
      <c r="F8" s="8"/>
      <c r="G8" s="7"/>
    </row>
    <row r="9" spans="1:9" ht="13.5" thickBot="1" x14ac:dyDescent="0.25">
      <c r="A9" s="155" t="s">
        <v>46</v>
      </c>
      <c r="B9" s="8"/>
      <c r="C9" s="8"/>
      <c r="D9" s="8"/>
      <c r="E9" s="8"/>
      <c r="F9" s="8"/>
      <c r="G9" s="6"/>
    </row>
    <row r="12" spans="1:9" ht="13.5" thickBot="1" x14ac:dyDescent="0.25"/>
    <row r="13" spans="1:9" x14ac:dyDescent="0.2">
      <c r="A13" s="250" t="s">
        <v>110</v>
      </c>
      <c r="B13" s="251"/>
    </row>
    <row r="14" spans="1:9" x14ac:dyDescent="0.2">
      <c r="A14" s="19" t="s">
        <v>66</v>
      </c>
      <c r="B14" s="20">
        <f>G9</f>
        <v>0</v>
      </c>
    </row>
    <row r="15" spans="1:9" x14ac:dyDescent="0.2">
      <c r="A15" s="19" t="s">
        <v>58</v>
      </c>
      <c r="B15" s="20">
        <v>1700</v>
      </c>
    </row>
    <row r="16" spans="1:9" ht="13.5" thickBot="1" x14ac:dyDescent="0.25">
      <c r="A16" s="21" t="s">
        <v>67</v>
      </c>
      <c r="B16" s="22">
        <f>B14/B15</f>
        <v>0</v>
      </c>
    </row>
  </sheetData>
  <mergeCells count="1">
    <mergeCell ref="A13:B13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view="pageBreakPreview" topLeftCell="A11" zoomScale="80" zoomScaleSheetLayoutView="80" workbookViewId="0">
      <selection activeCell="C39" sqref="C39"/>
    </sheetView>
  </sheetViews>
  <sheetFormatPr defaultRowHeight="12.75" x14ac:dyDescent="0.2"/>
  <cols>
    <col min="1" max="1" width="67.5703125" style="3" customWidth="1"/>
    <col min="2" max="2" width="9.140625" style="2"/>
    <col min="3" max="3" width="8.42578125" style="2" customWidth="1"/>
    <col min="4" max="4" width="10.5703125" style="2" customWidth="1"/>
    <col min="6" max="6" width="2.85546875" customWidth="1"/>
    <col min="7" max="7" width="37.5703125" customWidth="1"/>
    <col min="8" max="8" width="22" customWidth="1"/>
    <col min="9" max="9" width="27.42578125" customWidth="1"/>
  </cols>
  <sheetData>
    <row r="1" spans="1:8" s="1" customFormat="1" ht="23.25" customHeight="1" thickBot="1" x14ac:dyDescent="0.25">
      <c r="A1" s="76" t="s">
        <v>56</v>
      </c>
      <c r="B1" s="78" t="s">
        <v>39</v>
      </c>
      <c r="C1" s="78" t="s">
        <v>47</v>
      </c>
      <c r="D1" s="79" t="s">
        <v>41</v>
      </c>
      <c r="E1" s="80" t="s">
        <v>42</v>
      </c>
    </row>
    <row r="2" spans="1:8" x14ac:dyDescent="0.2">
      <c r="A2" s="88" t="s">
        <v>82</v>
      </c>
      <c r="B2" s="48">
        <f>Suva!G9</f>
        <v>0</v>
      </c>
      <c r="C2" s="46" t="str">
        <f>West!I7</f>
        <v>H</v>
      </c>
      <c r="D2" s="46">
        <f>' Labasa'!E9</f>
        <v>0</v>
      </c>
      <c r="E2" s="77">
        <f t="shared" ref="E2:E10" si="0">SUM(B2:D2)</f>
        <v>0</v>
      </c>
    </row>
    <row r="3" spans="1:8" x14ac:dyDescent="0.2">
      <c r="A3" s="83" t="s">
        <v>78</v>
      </c>
      <c r="B3" s="48">
        <f>Suva!G25</f>
        <v>0</v>
      </c>
      <c r="C3" s="46" t="e">
        <f>West!#REF!</f>
        <v>#REF!</v>
      </c>
      <c r="D3" s="46">
        <f>' Labasa'!E25</f>
        <v>0</v>
      </c>
      <c r="E3" s="9" t="e">
        <f t="shared" si="0"/>
        <v>#REF!</v>
      </c>
    </row>
    <row r="4" spans="1:8" ht="13.5" thickBot="1" x14ac:dyDescent="0.25">
      <c r="A4" s="83" t="s">
        <v>83</v>
      </c>
      <c r="B4" s="48">
        <f>Suva!G26</f>
        <v>0</v>
      </c>
      <c r="C4" s="46" t="e">
        <f>West!#REF!</f>
        <v>#REF!</v>
      </c>
      <c r="D4" s="46">
        <f>' Labasa'!E26</f>
        <v>0</v>
      </c>
      <c r="E4" s="9" t="e">
        <f t="shared" si="0"/>
        <v>#REF!</v>
      </c>
    </row>
    <row r="5" spans="1:8" ht="13.5" thickBot="1" x14ac:dyDescent="0.25">
      <c r="A5" s="83" t="s">
        <v>92</v>
      </c>
      <c r="B5" s="48">
        <f>Suva!G27</f>
        <v>0</v>
      </c>
      <c r="C5" s="46" t="e">
        <f>West!#REF!</f>
        <v>#REF!</v>
      </c>
      <c r="D5" s="46">
        <f>' Labasa'!E27</f>
        <v>0</v>
      </c>
      <c r="E5" s="9" t="e">
        <f t="shared" si="0"/>
        <v>#REF!</v>
      </c>
      <c r="G5" s="23" t="s">
        <v>53</v>
      </c>
      <c r="H5" s="4"/>
    </row>
    <row r="6" spans="1:8" x14ac:dyDescent="0.2">
      <c r="A6" s="83" t="s">
        <v>98</v>
      </c>
      <c r="B6" s="48">
        <f>Suva!G34</f>
        <v>0</v>
      </c>
      <c r="C6" s="46" t="e">
        <f>West!#REF!</f>
        <v>#REF!</v>
      </c>
      <c r="D6" s="46">
        <f>' Labasa'!E34</f>
        <v>0</v>
      </c>
      <c r="E6" s="9" t="e">
        <f t="shared" si="0"/>
        <v>#REF!</v>
      </c>
      <c r="G6" s="24"/>
      <c r="H6" s="89" t="s">
        <v>48</v>
      </c>
    </row>
    <row r="7" spans="1:8" x14ac:dyDescent="0.2">
      <c r="A7" s="83" t="s">
        <v>102</v>
      </c>
      <c r="B7" s="48">
        <f>Suva!G35</f>
        <v>0</v>
      </c>
      <c r="C7" s="46" t="e">
        <f>West!#REF!</f>
        <v>#REF!</v>
      </c>
      <c r="D7" s="46">
        <f>' Labasa'!E35</f>
        <v>0</v>
      </c>
      <c r="E7" s="9" t="e">
        <f t="shared" si="0"/>
        <v>#REF!</v>
      </c>
      <c r="G7" s="84"/>
      <c r="H7" s="90" t="s">
        <v>49</v>
      </c>
    </row>
    <row r="8" spans="1:8" x14ac:dyDescent="0.2">
      <c r="A8" s="85" t="s">
        <v>74</v>
      </c>
      <c r="B8" s="48">
        <f>Suva!G6</f>
        <v>0</v>
      </c>
      <c r="C8" s="46" t="e">
        <f>West!#REF!</f>
        <v>#REF!</v>
      </c>
      <c r="D8" s="46">
        <f>' Labasa'!E6</f>
        <v>0</v>
      </c>
      <c r="E8" s="9" t="e">
        <f t="shared" si="0"/>
        <v>#REF!</v>
      </c>
      <c r="G8" s="25"/>
      <c r="H8" s="90" t="s">
        <v>52</v>
      </c>
    </row>
    <row r="9" spans="1:8" x14ac:dyDescent="0.2">
      <c r="A9" s="85" t="s">
        <v>85</v>
      </c>
      <c r="B9" s="48">
        <f>Suva!G8</f>
        <v>0</v>
      </c>
      <c r="C9" s="46" t="str">
        <f>West!I6</f>
        <v>H</v>
      </c>
      <c r="D9" s="46">
        <f>' Labasa'!E8</f>
        <v>0</v>
      </c>
      <c r="E9" s="10">
        <f t="shared" si="0"/>
        <v>0</v>
      </c>
      <c r="G9" s="26"/>
      <c r="H9" s="90" t="s">
        <v>50</v>
      </c>
    </row>
    <row r="10" spans="1:8" ht="13.5" thickBot="1" x14ac:dyDescent="0.25">
      <c r="A10" s="85" t="s">
        <v>86</v>
      </c>
      <c r="B10" s="48">
        <f>Suva!G22</f>
        <v>0</v>
      </c>
      <c r="C10" s="46" t="e">
        <f>West!#REF!</f>
        <v>#REF!</v>
      </c>
      <c r="D10" s="46">
        <f>' Labasa'!E22</f>
        <v>0</v>
      </c>
      <c r="E10" s="9" t="e">
        <f t="shared" si="0"/>
        <v>#REF!</v>
      </c>
      <c r="G10" s="27"/>
      <c r="H10" s="91" t="s">
        <v>51</v>
      </c>
    </row>
    <row r="11" spans="1:8" x14ac:dyDescent="0.2">
      <c r="A11" s="81" t="s">
        <v>37</v>
      </c>
      <c r="B11" s="48"/>
      <c r="C11" s="46"/>
      <c r="D11" s="46"/>
      <c r="E11" s="9"/>
    </row>
    <row r="12" spans="1:8" ht="13.5" thickBot="1" x14ac:dyDescent="0.25">
      <c r="A12" s="81" t="s">
        <v>99</v>
      </c>
      <c r="B12" s="48"/>
      <c r="C12" s="46"/>
      <c r="D12" s="46"/>
      <c r="E12" s="9"/>
    </row>
    <row r="13" spans="1:8" x14ac:dyDescent="0.2">
      <c r="A13" s="81" t="s">
        <v>100</v>
      </c>
      <c r="B13" s="48"/>
      <c r="C13" s="46"/>
      <c r="D13" s="46"/>
      <c r="E13" s="9"/>
      <c r="G13" s="250" t="s">
        <v>114</v>
      </c>
      <c r="H13" s="251"/>
    </row>
    <row r="14" spans="1:8" x14ac:dyDescent="0.2">
      <c r="A14" s="81" t="s">
        <v>33</v>
      </c>
      <c r="B14" s="48"/>
      <c r="C14" s="46"/>
      <c r="D14" s="46"/>
      <c r="E14" s="9"/>
      <c r="G14" s="19" t="s">
        <v>68</v>
      </c>
      <c r="H14" s="20">
        <f>Management!B13</f>
        <v>0</v>
      </c>
    </row>
    <row r="15" spans="1:8" x14ac:dyDescent="0.2">
      <c r="A15" s="81" t="s">
        <v>36</v>
      </c>
      <c r="B15" s="48"/>
      <c r="C15" s="46"/>
      <c r="D15" s="46"/>
      <c r="E15" s="9"/>
      <c r="G15" s="19" t="s">
        <v>58</v>
      </c>
      <c r="H15" s="20">
        <v>1700</v>
      </c>
    </row>
    <row r="16" spans="1:8" ht="13.5" thickBot="1" x14ac:dyDescent="0.25">
      <c r="A16" s="81" t="s">
        <v>34</v>
      </c>
      <c r="B16" s="48"/>
      <c r="C16" s="46"/>
      <c r="D16" s="46"/>
      <c r="E16" s="9"/>
      <c r="G16" s="21" t="s">
        <v>61</v>
      </c>
      <c r="H16" s="22">
        <f>H14/H15</f>
        <v>0</v>
      </c>
    </row>
    <row r="17" spans="1:8" ht="13.5" thickBot="1" x14ac:dyDescent="0.25">
      <c r="A17" s="81" t="s">
        <v>77</v>
      </c>
      <c r="B17" s="48"/>
      <c r="C17" s="46"/>
      <c r="D17" s="46"/>
      <c r="E17" s="9"/>
    </row>
    <row r="18" spans="1:8" x14ac:dyDescent="0.2">
      <c r="A18" s="81" t="s">
        <v>35</v>
      </c>
      <c r="B18" s="48"/>
      <c r="C18" s="46"/>
      <c r="D18" s="46"/>
      <c r="E18" s="9"/>
      <c r="G18" s="250" t="s">
        <v>115</v>
      </c>
      <c r="H18" s="251"/>
    </row>
    <row r="19" spans="1:8" x14ac:dyDescent="0.2">
      <c r="A19" s="81" t="s">
        <v>87</v>
      </c>
      <c r="B19" s="48"/>
      <c r="C19" s="46"/>
      <c r="D19" s="46"/>
      <c r="E19" s="9"/>
      <c r="G19" s="19" t="s">
        <v>69</v>
      </c>
      <c r="H19" s="20" t="e">
        <f>Leadership!B13</f>
        <v>#REF!</v>
      </c>
    </row>
    <row r="20" spans="1:8" x14ac:dyDescent="0.2">
      <c r="A20" s="81" t="s">
        <v>88</v>
      </c>
      <c r="B20" s="48"/>
      <c r="C20" s="46"/>
      <c r="D20" s="46"/>
      <c r="E20" s="9"/>
      <c r="G20" s="19" t="s">
        <v>58</v>
      </c>
      <c r="H20" s="20">
        <v>1700</v>
      </c>
    </row>
    <row r="21" spans="1:8" ht="13.5" thickBot="1" x14ac:dyDescent="0.25">
      <c r="A21" s="81" t="s">
        <v>101</v>
      </c>
      <c r="B21" s="48"/>
      <c r="C21" s="46"/>
      <c r="D21" s="46"/>
      <c r="E21" s="9"/>
      <c r="G21" s="21" t="s">
        <v>63</v>
      </c>
      <c r="H21" s="22" t="e">
        <f>H19/H20</f>
        <v>#REF!</v>
      </c>
    </row>
    <row r="22" spans="1:8" ht="13.5" thickBot="1" x14ac:dyDescent="0.25">
      <c r="A22" s="87" t="s">
        <v>38</v>
      </c>
      <c r="B22" s="48"/>
      <c r="C22" s="46"/>
      <c r="D22" s="46"/>
      <c r="E22" s="9"/>
    </row>
    <row r="23" spans="1:8" x14ac:dyDescent="0.2">
      <c r="A23" s="87" t="s">
        <v>73</v>
      </c>
      <c r="B23" s="48"/>
      <c r="C23" s="46"/>
      <c r="D23" s="46"/>
      <c r="E23" s="9"/>
      <c r="G23" s="250" t="s">
        <v>116</v>
      </c>
      <c r="H23" s="251"/>
    </row>
    <row r="24" spans="1:8" x14ac:dyDescent="0.2">
      <c r="A24" s="87" t="s">
        <v>89</v>
      </c>
      <c r="B24" s="48"/>
      <c r="C24" s="46"/>
      <c r="D24" s="46"/>
      <c r="E24" s="9"/>
      <c r="G24" s="19" t="s">
        <v>70</v>
      </c>
      <c r="H24" s="20">
        <f>'ER|IR'!B12</f>
        <v>0</v>
      </c>
    </row>
    <row r="25" spans="1:8" x14ac:dyDescent="0.2">
      <c r="A25" s="87" t="s">
        <v>91</v>
      </c>
      <c r="B25" s="48"/>
      <c r="C25" s="46"/>
      <c r="D25" s="46"/>
      <c r="E25" s="9"/>
      <c r="G25" s="19" t="s">
        <v>58</v>
      </c>
      <c r="H25" s="20">
        <v>1700</v>
      </c>
    </row>
    <row r="26" spans="1:8" ht="13.5" thickBot="1" x14ac:dyDescent="0.25">
      <c r="A26" s="87" t="s">
        <v>112</v>
      </c>
      <c r="B26" s="48"/>
      <c r="C26" s="46"/>
      <c r="D26" s="46"/>
      <c r="E26" s="9"/>
      <c r="G26" s="21" t="s">
        <v>65</v>
      </c>
      <c r="H26" s="22">
        <f>H24/H25</f>
        <v>0</v>
      </c>
    </row>
    <row r="27" spans="1:8" ht="13.5" thickBot="1" x14ac:dyDescent="0.25">
      <c r="A27" s="87" t="s">
        <v>76</v>
      </c>
      <c r="B27" s="48"/>
      <c r="C27" s="46"/>
      <c r="D27" s="46"/>
      <c r="E27" s="9"/>
    </row>
    <row r="28" spans="1:8" x14ac:dyDescent="0.2">
      <c r="A28" s="87" t="s">
        <v>79</v>
      </c>
      <c r="B28" s="48"/>
      <c r="C28" s="46"/>
      <c r="D28" s="46"/>
      <c r="E28" s="11"/>
      <c r="G28" s="252" t="s">
        <v>117</v>
      </c>
      <c r="H28" s="253"/>
    </row>
    <row r="29" spans="1:8" x14ac:dyDescent="0.2">
      <c r="A29" s="87" t="s">
        <v>80</v>
      </c>
      <c r="B29" s="48"/>
      <c r="C29" s="46"/>
      <c r="D29" s="46"/>
      <c r="E29" s="9"/>
      <c r="G29" s="19" t="s">
        <v>71</v>
      </c>
      <c r="H29" s="20">
        <f>OHS!B10</f>
        <v>0</v>
      </c>
    </row>
    <row r="30" spans="1:8" x14ac:dyDescent="0.2">
      <c r="A30" s="87" t="s">
        <v>97</v>
      </c>
      <c r="B30" s="48"/>
      <c r="C30" s="46"/>
      <c r="D30" s="46"/>
      <c r="E30" s="9"/>
      <c r="G30" s="19" t="s">
        <v>58</v>
      </c>
      <c r="H30" s="20">
        <v>1700</v>
      </c>
    </row>
    <row r="31" spans="1:8" ht="13.5" thickBot="1" x14ac:dyDescent="0.25">
      <c r="A31" s="87" t="s">
        <v>43</v>
      </c>
      <c r="B31" s="48"/>
      <c r="C31" s="46"/>
      <c r="D31" s="46"/>
      <c r="E31" s="9"/>
      <c r="G31" s="21" t="s">
        <v>59</v>
      </c>
      <c r="H31" s="22">
        <f>OHS!B12</f>
        <v>0</v>
      </c>
    </row>
    <row r="32" spans="1:8" ht="13.5" thickBot="1" x14ac:dyDescent="0.25">
      <c r="A32" s="87" t="s">
        <v>96</v>
      </c>
      <c r="B32" s="48"/>
      <c r="C32" s="46"/>
      <c r="D32" s="46"/>
      <c r="E32" s="9"/>
    </row>
    <row r="33" spans="1:8" x14ac:dyDescent="0.2">
      <c r="A33" s="82" t="s">
        <v>72</v>
      </c>
      <c r="B33" s="48"/>
      <c r="C33" s="46"/>
      <c r="D33" s="46"/>
      <c r="E33" s="9"/>
      <c r="G33" s="250" t="s">
        <v>118</v>
      </c>
      <c r="H33" s="251"/>
    </row>
    <row r="34" spans="1:8" x14ac:dyDescent="0.2">
      <c r="A34" s="82" t="s">
        <v>93</v>
      </c>
      <c r="B34" s="48"/>
      <c r="C34" s="46"/>
      <c r="D34" s="46"/>
      <c r="E34" s="9"/>
      <c r="G34" s="19" t="s">
        <v>66</v>
      </c>
      <c r="H34" s="20">
        <f>Generic!B14</f>
        <v>0</v>
      </c>
    </row>
    <row r="35" spans="1:8" x14ac:dyDescent="0.2">
      <c r="A35" s="82" t="s">
        <v>75</v>
      </c>
      <c r="B35" s="48"/>
      <c r="C35" s="46"/>
      <c r="D35" s="46"/>
      <c r="E35" s="9"/>
      <c r="G35" s="19" t="s">
        <v>58</v>
      </c>
      <c r="H35" s="20">
        <v>1700</v>
      </c>
    </row>
    <row r="36" spans="1:8" ht="13.5" thickBot="1" x14ac:dyDescent="0.25">
      <c r="A36" s="82" t="s">
        <v>95</v>
      </c>
      <c r="B36" s="48"/>
      <c r="C36" s="46"/>
      <c r="D36" s="46"/>
      <c r="E36" s="9"/>
      <c r="G36" s="21" t="s">
        <v>67</v>
      </c>
      <c r="H36" s="22">
        <f>H34/H35</f>
        <v>0</v>
      </c>
    </row>
    <row r="37" spans="1:8" x14ac:dyDescent="0.2">
      <c r="A37" s="82" t="s">
        <v>94</v>
      </c>
      <c r="B37" s="48"/>
      <c r="C37" s="46"/>
      <c r="D37" s="46"/>
      <c r="E37" s="9"/>
    </row>
    <row r="38" spans="1:8" x14ac:dyDescent="0.2">
      <c r="A38" s="82" t="s">
        <v>84</v>
      </c>
      <c r="B38" s="48"/>
      <c r="C38" s="46"/>
      <c r="D38" s="46"/>
      <c r="E38" s="9"/>
    </row>
    <row r="39" spans="1:8" x14ac:dyDescent="0.2">
      <c r="A39" s="82" t="s">
        <v>113</v>
      </c>
      <c r="B39" s="48"/>
      <c r="C39" s="46"/>
      <c r="D39" s="46"/>
      <c r="E39" s="9"/>
    </row>
    <row r="40" spans="1:8" x14ac:dyDescent="0.2">
      <c r="A40" s="82" t="s">
        <v>90</v>
      </c>
      <c r="B40" s="48"/>
      <c r="C40" s="46"/>
      <c r="D40" s="46"/>
      <c r="E40" s="9"/>
    </row>
    <row r="41" spans="1:8" ht="13.5" thickBot="1" x14ac:dyDescent="0.25">
      <c r="A41" s="86" t="s">
        <v>81</v>
      </c>
      <c r="B41" s="48"/>
      <c r="C41" s="46"/>
      <c r="D41" s="46"/>
      <c r="E41" s="9"/>
    </row>
    <row r="42" spans="1:8" ht="13.5" thickBot="1" x14ac:dyDescent="0.25">
      <c r="A42" s="14" t="s">
        <v>44</v>
      </c>
      <c r="B42" s="12"/>
      <c r="C42" s="12"/>
      <c r="D42" s="12"/>
      <c r="E42" s="13"/>
    </row>
    <row r="43" spans="1:8" ht="13.5" thickBot="1" x14ac:dyDescent="0.25">
      <c r="A43" s="14" t="s">
        <v>45</v>
      </c>
      <c r="B43" s="8"/>
      <c r="C43" s="8"/>
      <c r="D43" s="8"/>
      <c r="E43" s="13"/>
    </row>
    <row r="44" spans="1:8" ht="13.5" thickBot="1" x14ac:dyDescent="0.25">
      <c r="A44" s="14" t="s">
        <v>46</v>
      </c>
      <c r="B44" s="8"/>
      <c r="C44" s="8"/>
      <c r="D44" s="8"/>
      <c r="E44" s="13"/>
    </row>
  </sheetData>
  <sortState ref="A2:I56">
    <sortCondition ref="A2"/>
  </sortState>
  <mergeCells count="5">
    <mergeCell ref="G33:H33"/>
    <mergeCell ref="G13:H13"/>
    <mergeCell ref="G18:H18"/>
    <mergeCell ref="G23:H23"/>
    <mergeCell ref="G28:H28"/>
  </mergeCells>
  <pageMargins left="0.7" right="0.7" top="0.75" bottom="0.75" header="0.3" footer="0.3"/>
  <pageSetup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7</vt:i4>
      </vt:variant>
    </vt:vector>
  </HeadingPairs>
  <TitlesOfParts>
    <vt:vector size="19" baseType="lpstr">
      <vt:lpstr>IN- house</vt:lpstr>
      <vt:lpstr>West</vt:lpstr>
      <vt:lpstr>Recruiment-west</vt:lpstr>
      <vt:lpstr>Management</vt:lpstr>
      <vt:lpstr>Leadership</vt:lpstr>
      <vt:lpstr>ER|IR</vt:lpstr>
      <vt:lpstr>OHS</vt:lpstr>
      <vt:lpstr>Generic</vt:lpstr>
      <vt:lpstr>Spilt Summary</vt:lpstr>
      <vt:lpstr>Suva</vt:lpstr>
      <vt:lpstr> Labasa</vt:lpstr>
      <vt:lpstr>Summary '16</vt:lpstr>
      <vt:lpstr>' Labasa'!Print_Area</vt:lpstr>
      <vt:lpstr>'IN- house'!Print_Area</vt:lpstr>
      <vt:lpstr>'Recruiment-west'!Print_Area</vt:lpstr>
      <vt:lpstr>'Summary ''16'!Print_Area</vt:lpstr>
      <vt:lpstr>Suva!Print_Area</vt:lpstr>
      <vt:lpstr>West!Print_Area</vt:lpstr>
      <vt:lpstr>'IN- house'!Print_Titles</vt:lpstr>
    </vt:vector>
  </TitlesOfParts>
  <Company>Carpenters Fiji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 Dept</dc:creator>
  <cp:lastModifiedBy>Pritika Chand</cp:lastModifiedBy>
  <cp:lastPrinted>2016-05-10T23:26:58Z</cp:lastPrinted>
  <dcterms:created xsi:type="dcterms:W3CDTF">2007-05-13T23:25:32Z</dcterms:created>
  <dcterms:modified xsi:type="dcterms:W3CDTF">2016-12-30T02:08:15Z</dcterms:modified>
</cp:coreProperties>
</file>