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PRIL\"/>
    </mc:Choice>
  </mc:AlternateContent>
  <bookViews>
    <workbookView xWindow="240" yWindow="1572" windowWidth="20112" windowHeight="6492"/>
  </bookViews>
  <sheets>
    <sheet name="Apron" sheetId="1" r:id="rId1"/>
    <sheet name="ATS Gate" sheetId="2" r:id="rId2"/>
    <sheet name="Cargo" sheetId="28" r:id="rId3"/>
    <sheet name="Doestic Dept Pax" sheetId="4" r:id="rId4"/>
    <sheet name="Enamanu" sheetId="5" r:id="rId5"/>
    <sheet name="Fiji Airways" sheetId="6" r:id="rId6"/>
    <sheet name="Int Dept Lounge Transit" sheetId="7" r:id="rId7"/>
    <sheet name="Int.Arr.Staff Access" sheetId="8" r:id="rId8"/>
    <sheet name="Inter Dept.Staff Access" sheetId="9" r:id="rId9"/>
    <sheet name="Int Dept Pax Access" sheetId="10" r:id="rId10"/>
    <sheet name="Landing Lounge" sheetId="11" r:id="rId11"/>
    <sheet name="Fire Gate" sheetId="12" r:id="rId12"/>
    <sheet name="Supervisor 1" sheetId="29" r:id="rId13"/>
    <sheet name="Supervisor" sheetId="13" state="hidden" r:id="rId14"/>
    <sheet name="Service Good Lift" sheetId="14" r:id="rId15"/>
    <sheet name="Walkway Dept" sheetId="15" r:id="rId16"/>
    <sheet name="ATC Tower" sheetId="16" r:id="rId17"/>
    <sheet name="ATM Centre" sheetId="17" r:id="rId18"/>
    <sheet name="Carpark" sheetId="18" r:id="rId19"/>
    <sheet name="Domestic Arrival" sheetId="19" r:id="rId20"/>
    <sheet name="Foot Patrol" sheetId="20" r:id="rId21"/>
    <sheet name="Isle Entry" sheetId="21" r:id="rId22"/>
    <sheet name="Int.Dept.Curbside" sheetId="22" r:id="rId23"/>
    <sheet name="CEO RES" sheetId="23" r:id="rId24"/>
    <sheet name="Left Luggage" sheetId="24" r:id="rId25"/>
    <sheet name="Main Gate" sheetId="25" r:id="rId26"/>
    <sheet name="Store Gate" sheetId="26" r:id="rId27"/>
    <sheet name="Tango 3 Bond" sheetId="30" r:id="rId28"/>
    <sheet name="Tango 1 Blue Sticker" sheetId="31" r:id="rId29"/>
    <sheet name="Satelite Gate" sheetId="33" r:id="rId30"/>
    <sheet name="Construction Site" sheetId="27" r:id="rId31"/>
  </sheets>
  <calcPr calcId="152511"/>
  <fileRecoveryPr autoRecover="0"/>
</workbook>
</file>

<file path=xl/calcChain.xml><?xml version="1.0" encoding="utf-8"?>
<calcChain xmlns="http://schemas.openxmlformats.org/spreadsheetml/2006/main">
  <c r="I64" i="1" l="1"/>
  <c r="M4" i="1"/>
  <c r="M5" i="1"/>
  <c r="M7" i="1"/>
  <c r="M8" i="1"/>
  <c r="M9" i="1"/>
  <c r="M11" i="1"/>
  <c r="M12" i="1"/>
  <c r="M13" i="1"/>
  <c r="M15" i="1"/>
  <c r="M16" i="1"/>
  <c r="M17" i="1"/>
  <c r="M19" i="1"/>
  <c r="M20" i="1"/>
  <c r="M21" i="1"/>
  <c r="M23" i="1"/>
  <c r="M24" i="1"/>
  <c r="M25" i="1"/>
  <c r="M27" i="1"/>
  <c r="M28" i="1"/>
  <c r="M29" i="1"/>
  <c r="M31" i="1"/>
  <c r="M32" i="1"/>
  <c r="M33" i="1"/>
  <c r="M35" i="1"/>
  <c r="M36" i="1"/>
  <c r="M37" i="1"/>
  <c r="M39" i="1"/>
  <c r="M40" i="1"/>
  <c r="M41" i="1"/>
  <c r="M43" i="1"/>
  <c r="M44" i="1"/>
  <c r="M45" i="1"/>
  <c r="M47" i="1"/>
  <c r="M48" i="1"/>
  <c r="M49" i="1"/>
  <c r="M51" i="1"/>
  <c r="M52" i="1"/>
  <c r="M53" i="1"/>
  <c r="M55" i="1"/>
  <c r="M56" i="1"/>
  <c r="M57" i="1"/>
  <c r="M59" i="1"/>
  <c r="M60" i="1"/>
  <c r="M61" i="1"/>
  <c r="J4" i="1"/>
  <c r="J5" i="1"/>
  <c r="J7" i="1"/>
  <c r="J8" i="1"/>
  <c r="J9" i="1"/>
  <c r="J11" i="1"/>
  <c r="J12" i="1"/>
  <c r="J13" i="1"/>
  <c r="J15" i="1"/>
  <c r="J16" i="1"/>
  <c r="J17" i="1"/>
  <c r="J19" i="1"/>
  <c r="J20" i="1"/>
  <c r="J21" i="1"/>
  <c r="J23" i="1"/>
  <c r="J24" i="1"/>
  <c r="J25" i="1"/>
  <c r="J27" i="1"/>
  <c r="J28" i="1"/>
  <c r="J29" i="1"/>
  <c r="J31" i="1"/>
  <c r="J32" i="1"/>
  <c r="J33" i="1"/>
  <c r="J35" i="1"/>
  <c r="J36" i="1"/>
  <c r="J37" i="1"/>
  <c r="J39" i="1"/>
  <c r="J40" i="1"/>
  <c r="J41" i="1"/>
  <c r="J43" i="1"/>
  <c r="J44" i="1"/>
  <c r="J45" i="1"/>
  <c r="J47" i="1"/>
  <c r="J48" i="1"/>
  <c r="J49" i="1"/>
  <c r="J51" i="1"/>
  <c r="J52" i="1"/>
  <c r="J53" i="1"/>
  <c r="J55" i="1"/>
  <c r="J56" i="1"/>
  <c r="J57" i="1"/>
  <c r="J59" i="1"/>
  <c r="J60" i="1"/>
  <c r="J61" i="1"/>
  <c r="J75" i="28" l="1"/>
  <c r="J33" i="28"/>
  <c r="J40" i="5"/>
  <c r="J39" i="6"/>
  <c r="J55" i="7"/>
  <c r="J15" i="7"/>
  <c r="J78" i="10"/>
  <c r="J75" i="10"/>
  <c r="J31" i="10"/>
  <c r="J27" i="10"/>
  <c r="J13" i="22"/>
  <c r="J25" i="22"/>
  <c r="J29" i="22"/>
  <c r="J31" i="22"/>
  <c r="J39" i="22"/>
  <c r="J43" i="22"/>
  <c r="J67" i="22"/>
  <c r="J73" i="22"/>
  <c r="J79" i="22"/>
  <c r="J85" i="22"/>
  <c r="J91" i="22"/>
  <c r="J4" i="23"/>
  <c r="J5" i="23"/>
  <c r="J23" i="25"/>
  <c r="J23" i="31"/>
  <c r="J15" i="31"/>
  <c r="H47" i="27" l="1"/>
  <c r="L37" i="33" l="1"/>
  <c r="M37" i="33"/>
  <c r="J37" i="33"/>
  <c r="L34" i="33" l="1"/>
  <c r="M34" i="33"/>
  <c r="J34" i="33"/>
  <c r="L47" i="7"/>
  <c r="J61" i="10" l="1"/>
  <c r="L24" i="33" l="1"/>
  <c r="M24" i="33"/>
  <c r="J24" i="33"/>
  <c r="M17" i="33" l="1"/>
  <c r="L17" i="33"/>
  <c r="J17" i="33"/>
  <c r="L14" i="33"/>
  <c r="M14" i="33"/>
  <c r="J14" i="33"/>
  <c r="M13" i="31" l="1"/>
  <c r="M15" i="31"/>
  <c r="L25" i="10"/>
  <c r="M25" i="10"/>
  <c r="J24" i="10"/>
  <c r="J25" i="10"/>
  <c r="L24" i="10"/>
  <c r="J7" i="12" l="1"/>
  <c r="J9" i="8" l="1"/>
  <c r="L5" i="8"/>
  <c r="M5" i="8"/>
  <c r="J5" i="8"/>
  <c r="M4" i="7"/>
  <c r="L4" i="7"/>
  <c r="J4" i="7"/>
  <c r="I64" i="30" l="1"/>
  <c r="F64" i="30"/>
  <c r="F64" i="31"/>
  <c r="I64" i="31"/>
  <c r="J36" i="33" l="1"/>
  <c r="J39" i="33"/>
  <c r="J40" i="33"/>
  <c r="J32" i="33"/>
  <c r="J29" i="33"/>
  <c r="J26" i="33"/>
  <c r="J4" i="29"/>
  <c r="J5" i="29"/>
  <c r="J7" i="29"/>
  <c r="J8" i="29"/>
  <c r="J9" i="29"/>
  <c r="J11" i="29"/>
  <c r="J12" i="29"/>
  <c r="J13" i="29"/>
  <c r="J15" i="29"/>
  <c r="J16" i="29"/>
  <c r="J17" i="29"/>
  <c r="J19" i="29"/>
  <c r="J20" i="29"/>
  <c r="J21" i="29"/>
  <c r="J23" i="29"/>
  <c r="J24" i="29"/>
  <c r="J25" i="29"/>
  <c r="J27" i="29"/>
  <c r="J28" i="29"/>
  <c r="J29" i="29"/>
  <c r="J31" i="29"/>
  <c r="J32" i="29"/>
  <c r="J33" i="29"/>
  <c r="J35" i="29"/>
  <c r="J36" i="29"/>
  <c r="J37" i="29"/>
  <c r="J39" i="29"/>
  <c r="J40" i="29"/>
  <c r="J41" i="29"/>
  <c r="J43" i="29"/>
  <c r="J44" i="29"/>
  <c r="J45" i="29"/>
  <c r="J47" i="29"/>
  <c r="J48" i="29"/>
  <c r="J49" i="29"/>
  <c r="J51" i="29"/>
  <c r="J52" i="29"/>
  <c r="J53" i="29"/>
  <c r="J55" i="29"/>
  <c r="J56" i="29"/>
  <c r="J57" i="29"/>
  <c r="J3" i="29"/>
  <c r="J85" i="10"/>
  <c r="M40" i="33" l="1"/>
  <c r="L40" i="33"/>
  <c r="M39" i="33"/>
  <c r="L39" i="33"/>
  <c r="M36" i="33" l="1"/>
  <c r="L36" i="33"/>
  <c r="M33" i="33" l="1"/>
  <c r="L33" i="33"/>
  <c r="J33" i="33"/>
  <c r="M32" i="33"/>
  <c r="L32" i="33"/>
  <c r="M30" i="33" l="1"/>
  <c r="L30" i="33"/>
  <c r="J30" i="33"/>
  <c r="M29" i="33"/>
  <c r="L29" i="33"/>
  <c r="M27" i="33"/>
  <c r="L27" i="33"/>
  <c r="L26" i="33"/>
  <c r="J27" i="33"/>
  <c r="M26" i="33"/>
  <c r="M23" i="33"/>
  <c r="L23" i="33"/>
  <c r="J23" i="33"/>
  <c r="M22" i="33"/>
  <c r="J22" i="33"/>
  <c r="L33" i="20"/>
  <c r="M19" i="33"/>
  <c r="L16" i="33"/>
  <c r="M20" i="33"/>
  <c r="L20" i="33"/>
  <c r="J20" i="33"/>
  <c r="J19" i="33"/>
  <c r="L12" i="33" l="1"/>
  <c r="M12" i="33"/>
  <c r="L13" i="33"/>
  <c r="M13" i="33"/>
  <c r="J13" i="33"/>
  <c r="J12" i="33"/>
  <c r="L7" i="33" l="1"/>
  <c r="M7" i="33"/>
  <c r="J7" i="33"/>
  <c r="I43" i="33" l="1"/>
  <c r="F43" i="33"/>
  <c r="M16" i="33"/>
  <c r="J16" i="33"/>
  <c r="M10" i="33"/>
  <c r="L10" i="33"/>
  <c r="J10" i="33"/>
  <c r="M9" i="33"/>
  <c r="L9" i="33"/>
  <c r="J9" i="33"/>
  <c r="M6" i="33"/>
  <c r="L6" i="33"/>
  <c r="J6" i="33"/>
  <c r="M4" i="33"/>
  <c r="L4" i="33"/>
  <c r="J4" i="33"/>
  <c r="M3" i="33"/>
  <c r="L3" i="33"/>
  <c r="J3" i="33"/>
  <c r="M43" i="33" l="1"/>
  <c r="L43" i="33"/>
  <c r="J43" i="33"/>
  <c r="M3" i="25" l="1"/>
  <c r="M3" i="29"/>
  <c r="M4" i="29"/>
  <c r="M5" i="29"/>
  <c r="M7" i="29"/>
  <c r="M8" i="29"/>
  <c r="M9" i="29"/>
  <c r="M11" i="29"/>
  <c r="M12" i="29"/>
  <c r="M13" i="29"/>
  <c r="M15" i="29"/>
  <c r="M16" i="29"/>
  <c r="M17" i="29"/>
  <c r="M19" i="29"/>
  <c r="M20" i="29"/>
  <c r="M21" i="29"/>
  <c r="M23" i="29"/>
  <c r="M24" i="29"/>
  <c r="M25" i="29"/>
  <c r="M27" i="29"/>
  <c r="M28" i="29"/>
  <c r="M29" i="29"/>
  <c r="M31" i="29"/>
  <c r="M32" i="29"/>
  <c r="M33" i="29"/>
  <c r="M35" i="29"/>
  <c r="M36" i="29"/>
  <c r="M37" i="29"/>
  <c r="M39" i="29"/>
  <c r="M40" i="29"/>
  <c r="M41" i="29"/>
  <c r="M43" i="29"/>
  <c r="M44" i="29"/>
  <c r="M45" i="29"/>
  <c r="M47" i="29"/>
  <c r="M48" i="29"/>
  <c r="M49" i="29"/>
  <c r="M51" i="29"/>
  <c r="M52" i="29"/>
  <c r="M53" i="29"/>
  <c r="M55" i="29"/>
  <c r="M56" i="29"/>
  <c r="M57" i="29"/>
  <c r="M59" i="29"/>
  <c r="M60" i="29"/>
  <c r="M61" i="29"/>
  <c r="M64" i="29" l="1"/>
  <c r="J76" i="21"/>
  <c r="M33" i="25" l="1"/>
  <c r="L33" i="4" l="1"/>
  <c r="L4" i="31" l="1"/>
  <c r="M4" i="31"/>
  <c r="M3" i="31"/>
  <c r="L3" i="31"/>
  <c r="M3" i="30"/>
  <c r="L3" i="30"/>
  <c r="L4" i="29" l="1"/>
  <c r="L5" i="29"/>
  <c r="L7" i="29"/>
  <c r="L8" i="29"/>
  <c r="L9" i="29"/>
  <c r="L11" i="29"/>
  <c r="L12" i="29"/>
  <c r="L13" i="29"/>
  <c r="L15" i="29"/>
  <c r="L16" i="29"/>
  <c r="L17" i="29"/>
  <c r="L19" i="29"/>
  <c r="L20" i="29"/>
  <c r="L21" i="29"/>
  <c r="L23" i="29"/>
  <c r="L24" i="29"/>
  <c r="L25" i="29"/>
  <c r="L27" i="29"/>
  <c r="L28" i="29"/>
  <c r="L29" i="29"/>
  <c r="L31" i="29"/>
  <c r="L32" i="29"/>
  <c r="L33" i="29"/>
  <c r="L35" i="29"/>
  <c r="L36" i="29"/>
  <c r="L37" i="29"/>
  <c r="L39" i="29"/>
  <c r="L40" i="29"/>
  <c r="L41" i="29"/>
  <c r="L43" i="29"/>
  <c r="L44" i="29"/>
  <c r="L45" i="29"/>
  <c r="L47" i="29"/>
  <c r="L48" i="29"/>
  <c r="L49" i="29"/>
  <c r="L51" i="29"/>
  <c r="L52" i="29"/>
  <c r="L53" i="29"/>
  <c r="L55" i="29"/>
  <c r="L56" i="29"/>
  <c r="L57" i="29"/>
  <c r="L59" i="29"/>
  <c r="L60" i="29"/>
  <c r="L61" i="29"/>
  <c r="L3" i="29"/>
  <c r="L64" i="29" l="1"/>
  <c r="L5" i="30"/>
  <c r="M5" i="30"/>
  <c r="L7" i="30"/>
  <c r="M7" i="30"/>
  <c r="L8" i="30"/>
  <c r="M8" i="30"/>
  <c r="L9" i="30"/>
  <c r="M9" i="30"/>
  <c r="L11" i="30"/>
  <c r="M11" i="30"/>
  <c r="L12" i="30"/>
  <c r="M12" i="30"/>
  <c r="L13" i="30"/>
  <c r="M13" i="30"/>
  <c r="L15" i="30"/>
  <c r="M15" i="30"/>
  <c r="L16" i="30"/>
  <c r="M16" i="30"/>
  <c r="L17" i="30"/>
  <c r="M17" i="30"/>
  <c r="L19" i="30"/>
  <c r="M19" i="30"/>
  <c r="L20" i="30"/>
  <c r="M20" i="30"/>
  <c r="L21" i="30"/>
  <c r="M21" i="30"/>
  <c r="L23" i="30"/>
  <c r="M23" i="30"/>
  <c r="L24" i="30"/>
  <c r="M24" i="30"/>
  <c r="L25" i="30"/>
  <c r="M25" i="30"/>
  <c r="L27" i="30"/>
  <c r="M27" i="30"/>
  <c r="L28" i="30"/>
  <c r="M28" i="30"/>
  <c r="L29" i="30"/>
  <c r="M29" i="30"/>
  <c r="L31" i="30"/>
  <c r="M31" i="30"/>
  <c r="L32" i="30"/>
  <c r="M32" i="30"/>
  <c r="L33" i="30"/>
  <c r="M33" i="30"/>
  <c r="L35" i="30"/>
  <c r="M35" i="30"/>
  <c r="L36" i="30"/>
  <c r="M36" i="30"/>
  <c r="L37" i="30"/>
  <c r="M37" i="30"/>
  <c r="L39" i="30"/>
  <c r="M39" i="30"/>
  <c r="L40" i="30"/>
  <c r="M40" i="30"/>
  <c r="L41" i="30"/>
  <c r="M41" i="30"/>
  <c r="L43" i="30"/>
  <c r="M43" i="30"/>
  <c r="L44" i="30"/>
  <c r="M44" i="30"/>
  <c r="L45" i="30"/>
  <c r="M45" i="30"/>
  <c r="L47" i="30"/>
  <c r="M47" i="30"/>
  <c r="L48" i="30"/>
  <c r="M48" i="30"/>
  <c r="L49" i="30"/>
  <c r="M49" i="30"/>
  <c r="L51" i="30"/>
  <c r="M51" i="30"/>
  <c r="L52" i="30"/>
  <c r="M52" i="30"/>
  <c r="L53" i="30"/>
  <c r="M53" i="30"/>
  <c r="L55" i="30"/>
  <c r="M55" i="30"/>
  <c r="L56" i="30"/>
  <c r="M56" i="30"/>
  <c r="L57" i="30"/>
  <c r="M57" i="30"/>
  <c r="L59" i="30"/>
  <c r="M59" i="30"/>
  <c r="L60" i="30"/>
  <c r="M60" i="30"/>
  <c r="L61" i="30"/>
  <c r="M61" i="30"/>
  <c r="M4" i="30"/>
  <c r="L4" i="30"/>
  <c r="L7" i="31"/>
  <c r="M7" i="31"/>
  <c r="L8" i="31"/>
  <c r="M8" i="31"/>
  <c r="L9" i="31"/>
  <c r="M9" i="31"/>
  <c r="L11" i="31"/>
  <c r="M11" i="31"/>
  <c r="L12" i="31"/>
  <c r="M12" i="31"/>
  <c r="L13" i="31"/>
  <c r="L15" i="31"/>
  <c r="L16" i="31"/>
  <c r="M16" i="31"/>
  <c r="L17" i="31"/>
  <c r="M17" i="31"/>
  <c r="L19" i="31"/>
  <c r="M19" i="31"/>
  <c r="L20" i="31"/>
  <c r="M20" i="31"/>
  <c r="L21" i="31"/>
  <c r="M21" i="31"/>
  <c r="L23" i="31"/>
  <c r="M23" i="31"/>
  <c r="L24" i="31"/>
  <c r="M24" i="31"/>
  <c r="L25" i="31"/>
  <c r="M25" i="31"/>
  <c r="L27" i="31"/>
  <c r="M27" i="31"/>
  <c r="L28" i="31"/>
  <c r="M28" i="31"/>
  <c r="L29" i="31"/>
  <c r="M29" i="31"/>
  <c r="L31" i="31"/>
  <c r="M31" i="31"/>
  <c r="L32" i="31"/>
  <c r="M32" i="31"/>
  <c r="L33" i="31"/>
  <c r="M33" i="31"/>
  <c r="L35" i="31"/>
  <c r="M35" i="31"/>
  <c r="L36" i="31"/>
  <c r="M36" i="31"/>
  <c r="L37" i="31"/>
  <c r="M37" i="31"/>
  <c r="L39" i="31"/>
  <c r="M39" i="31"/>
  <c r="L40" i="31"/>
  <c r="M40" i="31"/>
  <c r="L41" i="31"/>
  <c r="M41" i="31"/>
  <c r="L43" i="31"/>
  <c r="M43" i="31"/>
  <c r="L44" i="31"/>
  <c r="M44" i="31"/>
  <c r="L45" i="31"/>
  <c r="M45" i="31"/>
  <c r="L47" i="31"/>
  <c r="M47" i="31"/>
  <c r="L48" i="31"/>
  <c r="M48" i="31"/>
  <c r="L49" i="31"/>
  <c r="M49" i="31"/>
  <c r="L51" i="31"/>
  <c r="M51" i="31"/>
  <c r="L52" i="31"/>
  <c r="M52" i="31"/>
  <c r="L53" i="31"/>
  <c r="M53" i="31"/>
  <c r="L55" i="31"/>
  <c r="M55" i="31"/>
  <c r="L56" i="31"/>
  <c r="M56" i="31"/>
  <c r="L57" i="31"/>
  <c r="M57" i="31"/>
  <c r="L59" i="31"/>
  <c r="M59" i="31"/>
  <c r="L60" i="31"/>
  <c r="M60" i="31"/>
  <c r="L61" i="31"/>
  <c r="M61" i="31"/>
  <c r="M5" i="31"/>
  <c r="L5" i="31"/>
  <c r="L64" i="31" l="1"/>
  <c r="M64" i="31"/>
  <c r="L64" i="30"/>
  <c r="M64" i="30"/>
  <c r="M3" i="26"/>
  <c r="J4" i="31"/>
  <c r="J5" i="31"/>
  <c r="J7" i="31"/>
  <c r="J8" i="31"/>
  <c r="J9" i="31"/>
  <c r="J11" i="31"/>
  <c r="J12" i="31"/>
  <c r="J13" i="31"/>
  <c r="J16" i="31"/>
  <c r="J17" i="31"/>
  <c r="J19" i="31"/>
  <c r="J20" i="31"/>
  <c r="J21" i="31"/>
  <c r="J24" i="31"/>
  <c r="J25" i="31"/>
  <c r="J27" i="31"/>
  <c r="J28" i="31"/>
  <c r="J29" i="31"/>
  <c r="J31" i="31"/>
  <c r="J32" i="31"/>
  <c r="J33" i="31"/>
  <c r="J35" i="31"/>
  <c r="J36" i="31"/>
  <c r="J37" i="31"/>
  <c r="J39" i="31"/>
  <c r="J40" i="31"/>
  <c r="J41" i="31"/>
  <c r="J43" i="31"/>
  <c r="J44" i="31"/>
  <c r="J45" i="31"/>
  <c r="J47" i="31"/>
  <c r="J48" i="31"/>
  <c r="J49" i="31"/>
  <c r="J51" i="31"/>
  <c r="J52" i="31"/>
  <c r="J53" i="31"/>
  <c r="J55" i="31"/>
  <c r="J56" i="31"/>
  <c r="J57" i="31"/>
  <c r="J59" i="31"/>
  <c r="J60" i="31"/>
  <c r="J61" i="31"/>
  <c r="J3" i="31"/>
  <c r="J4" i="30"/>
  <c r="J5" i="30"/>
  <c r="J7" i="30"/>
  <c r="J8" i="30"/>
  <c r="J9" i="30"/>
  <c r="J12" i="30"/>
  <c r="J13" i="30"/>
  <c r="J15" i="30"/>
  <c r="J16" i="30"/>
  <c r="J17" i="30"/>
  <c r="J19" i="30"/>
  <c r="J20" i="30"/>
  <c r="J21" i="30"/>
  <c r="J23" i="30"/>
  <c r="J24" i="30"/>
  <c r="J25" i="30"/>
  <c r="J27" i="30"/>
  <c r="J28" i="30"/>
  <c r="J29" i="30"/>
  <c r="J31" i="30"/>
  <c r="J32" i="30"/>
  <c r="J33" i="30"/>
  <c r="J35" i="30"/>
  <c r="J36" i="30"/>
  <c r="J37" i="30"/>
  <c r="J39" i="30"/>
  <c r="J40" i="30"/>
  <c r="J41" i="30"/>
  <c r="J43" i="30"/>
  <c r="J44" i="30"/>
  <c r="J45" i="30"/>
  <c r="J47" i="30"/>
  <c r="J48" i="30"/>
  <c r="J49" i="30"/>
  <c r="J51" i="30"/>
  <c r="J52" i="30"/>
  <c r="J53" i="30"/>
  <c r="J55" i="30"/>
  <c r="J56" i="30"/>
  <c r="J57" i="30"/>
  <c r="J59" i="30"/>
  <c r="J60" i="30"/>
  <c r="J61" i="30"/>
  <c r="J3" i="30"/>
  <c r="J64" i="31" l="1"/>
  <c r="J64" i="30"/>
  <c r="I95" i="28"/>
  <c r="F95" i="28"/>
  <c r="M91" i="28"/>
  <c r="L91" i="28"/>
  <c r="J91" i="28"/>
  <c r="M90" i="28"/>
  <c r="L90" i="28"/>
  <c r="J90" i="28"/>
  <c r="M89" i="28"/>
  <c r="L89" i="28"/>
  <c r="J89" i="28"/>
  <c r="M88" i="28"/>
  <c r="L88" i="28"/>
  <c r="J88" i="28"/>
  <c r="M87" i="28"/>
  <c r="L87" i="28"/>
  <c r="J87" i="28"/>
  <c r="M85" i="28"/>
  <c r="L85" i="28"/>
  <c r="J85" i="28"/>
  <c r="M84" i="28"/>
  <c r="L84" i="28"/>
  <c r="J84" i="28"/>
  <c r="M83" i="28"/>
  <c r="L83" i="28"/>
  <c r="J83" i="28"/>
  <c r="M82" i="28"/>
  <c r="L82" i="28"/>
  <c r="J82" i="28"/>
  <c r="M81" i="28"/>
  <c r="L81" i="28"/>
  <c r="J81" i="28"/>
  <c r="M79" i="28"/>
  <c r="L79" i="28"/>
  <c r="J79" i="28"/>
  <c r="M78" i="28"/>
  <c r="L78" i="28"/>
  <c r="J78" i="28"/>
  <c r="M77" i="28"/>
  <c r="L77" i="28"/>
  <c r="J77" i="28"/>
  <c r="M76" i="28"/>
  <c r="L76" i="28"/>
  <c r="J76" i="28"/>
  <c r="M75" i="28"/>
  <c r="L75" i="28"/>
  <c r="M73" i="28"/>
  <c r="L73" i="28"/>
  <c r="J73" i="28"/>
  <c r="M72" i="28"/>
  <c r="L72" i="28"/>
  <c r="J72" i="28"/>
  <c r="M71" i="28"/>
  <c r="L71" i="28"/>
  <c r="J71" i="28"/>
  <c r="M70" i="28"/>
  <c r="L70" i="28"/>
  <c r="J70" i="28"/>
  <c r="M69" i="28"/>
  <c r="L69" i="28"/>
  <c r="J69" i="28"/>
  <c r="M67" i="28"/>
  <c r="L67" i="28"/>
  <c r="J67" i="28"/>
  <c r="M66" i="28"/>
  <c r="L66" i="28"/>
  <c r="J66" i="28"/>
  <c r="M65" i="28"/>
  <c r="L65" i="28"/>
  <c r="J65" i="28"/>
  <c r="M64" i="28"/>
  <c r="L64" i="28"/>
  <c r="J64" i="28"/>
  <c r="M63" i="28"/>
  <c r="L63" i="28"/>
  <c r="J63" i="28"/>
  <c r="M61" i="28"/>
  <c r="L61" i="28"/>
  <c r="J61" i="28"/>
  <c r="M60" i="28"/>
  <c r="L60" i="28"/>
  <c r="J60" i="28"/>
  <c r="M59" i="28"/>
  <c r="L59" i="28"/>
  <c r="J59" i="28"/>
  <c r="M58" i="28"/>
  <c r="L58" i="28"/>
  <c r="J58" i="28"/>
  <c r="M57" i="28"/>
  <c r="L57" i="28"/>
  <c r="J57" i="28"/>
  <c r="M55" i="28"/>
  <c r="L55" i="28"/>
  <c r="J55" i="28"/>
  <c r="M54" i="28"/>
  <c r="L54" i="28"/>
  <c r="J54" i="28"/>
  <c r="M53" i="28"/>
  <c r="L53" i="28"/>
  <c r="J53" i="28"/>
  <c r="M52" i="28"/>
  <c r="L52" i="28"/>
  <c r="J52" i="28"/>
  <c r="M51" i="28"/>
  <c r="L51" i="28"/>
  <c r="J51" i="28"/>
  <c r="M49" i="28"/>
  <c r="L49" i="28"/>
  <c r="J49" i="28"/>
  <c r="M48" i="28"/>
  <c r="L48" i="28"/>
  <c r="J48" i="28"/>
  <c r="M47" i="28"/>
  <c r="L47" i="28"/>
  <c r="J47" i="28"/>
  <c r="M46" i="28"/>
  <c r="L46" i="28"/>
  <c r="J46" i="28"/>
  <c r="M45" i="28"/>
  <c r="L45" i="28"/>
  <c r="J45" i="28"/>
  <c r="M43" i="28"/>
  <c r="L43" i="28"/>
  <c r="J43" i="28"/>
  <c r="M42" i="28"/>
  <c r="L42" i="28"/>
  <c r="J42" i="28"/>
  <c r="M41" i="28"/>
  <c r="L41" i="28"/>
  <c r="J41" i="28"/>
  <c r="M40" i="28"/>
  <c r="L40" i="28"/>
  <c r="J40" i="28"/>
  <c r="M39" i="28"/>
  <c r="L39" i="28"/>
  <c r="J39" i="28"/>
  <c r="M37" i="28"/>
  <c r="L37" i="28"/>
  <c r="J37" i="28"/>
  <c r="M36" i="28"/>
  <c r="L36" i="28"/>
  <c r="J36" i="28"/>
  <c r="M35" i="28"/>
  <c r="L35" i="28"/>
  <c r="J35" i="28"/>
  <c r="M34" i="28"/>
  <c r="L34" i="28"/>
  <c r="J34" i="28"/>
  <c r="M33" i="28"/>
  <c r="L33" i="28"/>
  <c r="M31" i="28"/>
  <c r="L31" i="28"/>
  <c r="J31" i="28"/>
  <c r="M30" i="28"/>
  <c r="L30" i="28"/>
  <c r="J30" i="28"/>
  <c r="M29" i="28"/>
  <c r="L29" i="28"/>
  <c r="J29" i="28"/>
  <c r="M28" i="28"/>
  <c r="L28" i="28"/>
  <c r="J28" i="28"/>
  <c r="M27" i="28"/>
  <c r="L27" i="28"/>
  <c r="J27" i="28"/>
  <c r="M25" i="28"/>
  <c r="L25" i="28"/>
  <c r="J25" i="28"/>
  <c r="M24" i="28"/>
  <c r="L24" i="28"/>
  <c r="J24" i="28"/>
  <c r="M23" i="28"/>
  <c r="L23" i="28"/>
  <c r="J23" i="28"/>
  <c r="M22" i="28"/>
  <c r="L22" i="28"/>
  <c r="J22" i="28"/>
  <c r="M21" i="28"/>
  <c r="L21" i="28"/>
  <c r="J21" i="28"/>
  <c r="M19" i="28"/>
  <c r="L19" i="28"/>
  <c r="J19" i="28"/>
  <c r="M18" i="28"/>
  <c r="L18" i="28"/>
  <c r="J18" i="28"/>
  <c r="M17" i="28"/>
  <c r="L17" i="28"/>
  <c r="J17" i="28"/>
  <c r="M16" i="28"/>
  <c r="L16" i="28"/>
  <c r="J16" i="28"/>
  <c r="M15" i="28"/>
  <c r="L15" i="28"/>
  <c r="J15" i="28"/>
  <c r="M13" i="28"/>
  <c r="L13" i="28"/>
  <c r="J13" i="28"/>
  <c r="M12" i="28"/>
  <c r="L12" i="28"/>
  <c r="J12" i="28"/>
  <c r="M11" i="28"/>
  <c r="L11" i="28"/>
  <c r="J11" i="28"/>
  <c r="M10" i="28"/>
  <c r="L10" i="28"/>
  <c r="J10" i="28"/>
  <c r="M9" i="28"/>
  <c r="L9" i="28"/>
  <c r="J9" i="28"/>
  <c r="M7" i="28"/>
  <c r="L7" i="28"/>
  <c r="J7" i="28"/>
  <c r="M6" i="28"/>
  <c r="L6" i="28"/>
  <c r="J6" i="28"/>
  <c r="M5" i="28"/>
  <c r="L5" i="28"/>
  <c r="J5" i="28"/>
  <c r="M4" i="28"/>
  <c r="L4" i="28"/>
  <c r="J4" i="28"/>
  <c r="M3" i="28"/>
  <c r="L3" i="28"/>
  <c r="J3" i="28"/>
  <c r="J95" i="28" l="1"/>
  <c r="L95" i="28"/>
  <c r="M95" i="28"/>
  <c r="J3" i="2"/>
  <c r="L3" i="2"/>
  <c r="M3" i="2"/>
  <c r="J4" i="2"/>
  <c r="L4" i="2"/>
  <c r="M4" i="2"/>
  <c r="J5" i="2"/>
  <c r="L5" i="2"/>
  <c r="M5" i="2"/>
  <c r="J7" i="2"/>
  <c r="L7" i="2"/>
  <c r="M7" i="2"/>
  <c r="J8" i="2"/>
  <c r="L8" i="2"/>
  <c r="M8" i="2"/>
  <c r="J9" i="2"/>
  <c r="L9" i="2"/>
  <c r="M9" i="2"/>
  <c r="J11" i="2"/>
  <c r="L11" i="2"/>
  <c r="M11" i="2"/>
  <c r="J12" i="2"/>
  <c r="L12" i="2"/>
  <c r="M12" i="2"/>
  <c r="J13" i="2"/>
  <c r="L13" i="2"/>
  <c r="M13" i="2"/>
  <c r="J15" i="2"/>
  <c r="L15" i="2"/>
  <c r="M15" i="2"/>
  <c r="J16" i="2"/>
  <c r="L16" i="2"/>
  <c r="M16" i="2"/>
  <c r="J17" i="2"/>
  <c r="L17" i="2"/>
  <c r="M17" i="2"/>
  <c r="J19" i="2"/>
  <c r="L19" i="2"/>
  <c r="M19" i="2"/>
  <c r="J20" i="2"/>
  <c r="L20" i="2"/>
  <c r="M20" i="2"/>
  <c r="J21" i="2"/>
  <c r="L21" i="2"/>
  <c r="M21" i="2"/>
  <c r="J23" i="2"/>
  <c r="L23" i="2"/>
  <c r="M23" i="2"/>
  <c r="J24" i="2"/>
  <c r="L24" i="2"/>
  <c r="M24" i="2"/>
  <c r="J25" i="2"/>
  <c r="L25" i="2"/>
  <c r="M25" i="2"/>
  <c r="J27" i="2"/>
  <c r="L27" i="2"/>
  <c r="M27" i="2"/>
  <c r="J28" i="2"/>
  <c r="L28" i="2"/>
  <c r="M28" i="2"/>
  <c r="J29" i="2"/>
  <c r="L29" i="2"/>
  <c r="M29" i="2"/>
  <c r="J31" i="2"/>
  <c r="L31" i="2"/>
  <c r="M31" i="2"/>
  <c r="J32" i="2"/>
  <c r="L32" i="2"/>
  <c r="M32" i="2"/>
  <c r="J33" i="2"/>
  <c r="L33" i="2"/>
  <c r="M33" i="2"/>
  <c r="J35" i="2"/>
  <c r="L35" i="2"/>
  <c r="M35" i="2"/>
  <c r="J36" i="2"/>
  <c r="L36" i="2"/>
  <c r="M36" i="2"/>
  <c r="J37" i="2"/>
  <c r="L37" i="2"/>
  <c r="M37" i="2"/>
  <c r="J39" i="2"/>
  <c r="L39" i="2"/>
  <c r="M39" i="2"/>
  <c r="J29" i="11" l="1"/>
  <c r="L29" i="11"/>
  <c r="M29" i="11"/>
  <c r="J21" i="23" l="1"/>
  <c r="J40" i="6" l="1"/>
  <c r="J87" i="4"/>
  <c r="J35" i="25" l="1"/>
  <c r="M4" i="18" l="1"/>
  <c r="J4" i="16" l="1"/>
  <c r="J5" i="16"/>
  <c r="L51" i="24" l="1"/>
  <c r="L58" i="19" l="1"/>
  <c r="J3" i="16" l="1"/>
  <c r="M3" i="9"/>
  <c r="I65" i="26" l="1"/>
  <c r="F65" i="26"/>
  <c r="M61" i="26"/>
  <c r="L61" i="26"/>
  <c r="J61" i="26"/>
  <c r="M60" i="26"/>
  <c r="L60" i="26"/>
  <c r="J60" i="26"/>
  <c r="M59" i="26"/>
  <c r="L59" i="26"/>
  <c r="J59" i="26"/>
  <c r="M57" i="26"/>
  <c r="L57" i="26"/>
  <c r="J57" i="26"/>
  <c r="M56" i="26"/>
  <c r="L56" i="26"/>
  <c r="J56" i="26"/>
  <c r="M55" i="26"/>
  <c r="L55" i="26"/>
  <c r="J55" i="26"/>
  <c r="L53" i="26"/>
  <c r="J53" i="26"/>
  <c r="M52" i="26"/>
  <c r="L52" i="26"/>
  <c r="J52" i="26"/>
  <c r="M51" i="26"/>
  <c r="L51" i="26"/>
  <c r="J51" i="26"/>
  <c r="M49" i="26"/>
  <c r="L49" i="26"/>
  <c r="J49" i="26"/>
  <c r="M48" i="26"/>
  <c r="L48" i="26"/>
  <c r="J48" i="26"/>
  <c r="M47" i="26"/>
  <c r="L47" i="26"/>
  <c r="J47" i="26"/>
  <c r="M45" i="26"/>
  <c r="L45" i="26"/>
  <c r="J45" i="26"/>
  <c r="M44" i="26"/>
  <c r="L44" i="26"/>
  <c r="J44" i="26"/>
  <c r="M43" i="26"/>
  <c r="L43" i="26"/>
  <c r="J43" i="26"/>
  <c r="M41" i="26"/>
  <c r="L41" i="26"/>
  <c r="J41" i="26"/>
  <c r="M40" i="26"/>
  <c r="L40" i="26"/>
  <c r="J40" i="26"/>
  <c r="M39" i="26"/>
  <c r="L39" i="26"/>
  <c r="J39" i="26"/>
  <c r="M37" i="26"/>
  <c r="L37" i="26"/>
  <c r="J37" i="26"/>
  <c r="M36" i="26"/>
  <c r="L36" i="26"/>
  <c r="J36" i="26"/>
  <c r="M35" i="26"/>
  <c r="L35" i="26"/>
  <c r="J35" i="26"/>
  <c r="M33" i="26"/>
  <c r="L33" i="26"/>
  <c r="J33" i="26"/>
  <c r="M32" i="26"/>
  <c r="L32" i="26"/>
  <c r="J32" i="26"/>
  <c r="M31" i="26"/>
  <c r="L31" i="26"/>
  <c r="J31" i="26"/>
  <c r="M29" i="26"/>
  <c r="L29" i="26"/>
  <c r="J29" i="26"/>
  <c r="M28" i="26"/>
  <c r="L28" i="26"/>
  <c r="J28" i="26"/>
  <c r="M27" i="26"/>
  <c r="L27" i="26"/>
  <c r="J27" i="26"/>
  <c r="M25" i="26"/>
  <c r="L25" i="26"/>
  <c r="J25" i="26"/>
  <c r="M24" i="26"/>
  <c r="L24" i="26"/>
  <c r="J24" i="26"/>
  <c r="M23" i="26"/>
  <c r="L23" i="26"/>
  <c r="J23" i="26"/>
  <c r="M21" i="26"/>
  <c r="L21" i="26"/>
  <c r="J21" i="26"/>
  <c r="M20" i="26"/>
  <c r="L20" i="26"/>
  <c r="J20" i="26"/>
  <c r="M19" i="26"/>
  <c r="L19" i="26"/>
  <c r="J19" i="26"/>
  <c r="M17" i="26"/>
  <c r="L17" i="26"/>
  <c r="J17" i="26"/>
  <c r="M16" i="26"/>
  <c r="L16" i="26"/>
  <c r="J16" i="26"/>
  <c r="M15" i="26"/>
  <c r="L15" i="26"/>
  <c r="J15" i="26"/>
  <c r="M13" i="26"/>
  <c r="L13" i="26"/>
  <c r="J13" i="26"/>
  <c r="M12" i="26"/>
  <c r="L12" i="26"/>
  <c r="J12" i="26"/>
  <c r="M11" i="26"/>
  <c r="L11" i="26"/>
  <c r="J11" i="26"/>
  <c r="M9" i="26"/>
  <c r="L9" i="26"/>
  <c r="J9" i="26"/>
  <c r="M8" i="26"/>
  <c r="L8" i="26"/>
  <c r="J8" i="26"/>
  <c r="M7" i="26"/>
  <c r="L7" i="26"/>
  <c r="J7" i="26"/>
  <c r="M5" i="26"/>
  <c r="L5" i="26"/>
  <c r="J5" i="26"/>
  <c r="M4" i="26"/>
  <c r="L4" i="26"/>
  <c r="J4" i="26"/>
  <c r="J3" i="26"/>
  <c r="I64" i="25"/>
  <c r="F64" i="25"/>
  <c r="M61" i="25"/>
  <c r="L61" i="25"/>
  <c r="J61" i="25"/>
  <c r="M60" i="25"/>
  <c r="L60" i="25"/>
  <c r="J60" i="25"/>
  <c r="M59" i="25"/>
  <c r="L59" i="25"/>
  <c r="J59" i="25"/>
  <c r="M57" i="25"/>
  <c r="L57" i="25"/>
  <c r="J57" i="25"/>
  <c r="M56" i="25"/>
  <c r="L56" i="25"/>
  <c r="J56" i="25"/>
  <c r="M55" i="25"/>
  <c r="L55" i="25"/>
  <c r="J55" i="25"/>
  <c r="M53" i="25"/>
  <c r="L53" i="25"/>
  <c r="J53" i="25"/>
  <c r="M52" i="25"/>
  <c r="L52" i="25"/>
  <c r="J52" i="25"/>
  <c r="M51" i="25"/>
  <c r="L51" i="25"/>
  <c r="J51" i="25"/>
  <c r="M49" i="25"/>
  <c r="L49" i="25"/>
  <c r="J49" i="25"/>
  <c r="M48" i="25"/>
  <c r="L48" i="25"/>
  <c r="J48" i="25"/>
  <c r="M47" i="25"/>
  <c r="L47" i="25"/>
  <c r="J47" i="25"/>
  <c r="M45" i="25"/>
  <c r="L45" i="25"/>
  <c r="J45" i="25"/>
  <c r="M44" i="25"/>
  <c r="L44" i="25"/>
  <c r="J44" i="25"/>
  <c r="M43" i="25"/>
  <c r="L43" i="25"/>
  <c r="J43" i="25"/>
  <c r="M41" i="25"/>
  <c r="L41" i="25"/>
  <c r="J41" i="25"/>
  <c r="M40" i="25"/>
  <c r="L40" i="25"/>
  <c r="J40" i="25"/>
  <c r="M39" i="25"/>
  <c r="L39" i="25"/>
  <c r="J39" i="25"/>
  <c r="M37" i="25"/>
  <c r="L37" i="25"/>
  <c r="J37" i="25"/>
  <c r="M36" i="25"/>
  <c r="L36" i="25"/>
  <c r="J36" i="25"/>
  <c r="M35" i="25"/>
  <c r="L35" i="25"/>
  <c r="L33" i="25"/>
  <c r="J33" i="25"/>
  <c r="M32" i="25"/>
  <c r="L32" i="25"/>
  <c r="J32" i="25"/>
  <c r="M31" i="25"/>
  <c r="L31" i="25"/>
  <c r="J31" i="25"/>
  <c r="M29" i="25"/>
  <c r="L29" i="25"/>
  <c r="J29" i="25"/>
  <c r="M28" i="25"/>
  <c r="L28" i="25"/>
  <c r="J28" i="25"/>
  <c r="M27" i="25"/>
  <c r="L27" i="25"/>
  <c r="J27" i="25"/>
  <c r="M25" i="25"/>
  <c r="L25" i="25"/>
  <c r="J25" i="25"/>
  <c r="M24" i="25"/>
  <c r="L24" i="25"/>
  <c r="J24" i="25"/>
  <c r="M23" i="25"/>
  <c r="L23" i="25"/>
  <c r="M21" i="25"/>
  <c r="L21" i="25"/>
  <c r="J21" i="25"/>
  <c r="M20" i="25"/>
  <c r="L20" i="25"/>
  <c r="J20" i="25"/>
  <c r="M19" i="25"/>
  <c r="L19" i="25"/>
  <c r="J19" i="25"/>
  <c r="M17" i="25"/>
  <c r="L17" i="25"/>
  <c r="J17" i="25"/>
  <c r="M16" i="25"/>
  <c r="L16" i="25"/>
  <c r="J16" i="25"/>
  <c r="M15" i="25"/>
  <c r="L15" i="25"/>
  <c r="J15" i="25"/>
  <c r="M13" i="25"/>
  <c r="L13" i="25"/>
  <c r="J13" i="25"/>
  <c r="M12" i="25"/>
  <c r="L12" i="25"/>
  <c r="J12" i="25"/>
  <c r="M11" i="25"/>
  <c r="L11" i="25"/>
  <c r="J11" i="25"/>
  <c r="M9" i="25"/>
  <c r="L9" i="25"/>
  <c r="J9" i="25"/>
  <c r="M8" i="25"/>
  <c r="L8" i="25"/>
  <c r="J8" i="25"/>
  <c r="M7" i="25"/>
  <c r="L7" i="25"/>
  <c r="J7" i="25"/>
  <c r="M5" i="25"/>
  <c r="J5" i="25"/>
  <c r="M4" i="25"/>
  <c r="L4" i="25"/>
  <c r="J4" i="25"/>
  <c r="L3" i="25"/>
  <c r="J3" i="25"/>
  <c r="I95" i="24"/>
  <c r="F95" i="24"/>
  <c r="M91" i="24"/>
  <c r="L91" i="24"/>
  <c r="J91" i="24"/>
  <c r="M90" i="24"/>
  <c r="L90" i="24"/>
  <c r="J90" i="24"/>
  <c r="M89" i="24"/>
  <c r="L89" i="24"/>
  <c r="J89" i="24"/>
  <c r="M88" i="24"/>
  <c r="L88" i="24"/>
  <c r="J88" i="24"/>
  <c r="M87" i="24"/>
  <c r="L87" i="24"/>
  <c r="J87" i="24"/>
  <c r="M85" i="24"/>
  <c r="L85" i="24"/>
  <c r="M84" i="24"/>
  <c r="L84" i="24"/>
  <c r="J84" i="24"/>
  <c r="M83" i="24"/>
  <c r="L83" i="24"/>
  <c r="J83" i="24"/>
  <c r="M82" i="24"/>
  <c r="L82" i="24"/>
  <c r="J82" i="24"/>
  <c r="M81" i="24"/>
  <c r="L81" i="24"/>
  <c r="J81" i="24"/>
  <c r="M79" i="24"/>
  <c r="L79" i="24"/>
  <c r="J79" i="24"/>
  <c r="M78" i="24"/>
  <c r="L78" i="24"/>
  <c r="J78" i="24"/>
  <c r="M77" i="24"/>
  <c r="L77" i="24"/>
  <c r="J77" i="24"/>
  <c r="M76" i="24"/>
  <c r="L76" i="24"/>
  <c r="J76" i="24"/>
  <c r="M75" i="24"/>
  <c r="L75" i="24"/>
  <c r="J75" i="24"/>
  <c r="L73" i="24"/>
  <c r="M72" i="24"/>
  <c r="L72" i="24"/>
  <c r="J72" i="24"/>
  <c r="M71" i="24"/>
  <c r="L71" i="24"/>
  <c r="J71" i="24"/>
  <c r="M70" i="24"/>
  <c r="L70" i="24"/>
  <c r="J70" i="24"/>
  <c r="M69" i="24"/>
  <c r="L69" i="24"/>
  <c r="J69" i="24"/>
  <c r="M67" i="24"/>
  <c r="L67" i="24"/>
  <c r="M66" i="24"/>
  <c r="L66" i="24"/>
  <c r="J66" i="24"/>
  <c r="M65" i="24"/>
  <c r="L65" i="24"/>
  <c r="J65" i="24"/>
  <c r="M64" i="24"/>
  <c r="L64" i="24"/>
  <c r="J64" i="24"/>
  <c r="M63" i="24"/>
  <c r="L63" i="24"/>
  <c r="J63" i="24"/>
  <c r="M61" i="24"/>
  <c r="L61" i="24"/>
  <c r="M60" i="24"/>
  <c r="L60" i="24"/>
  <c r="J60" i="24"/>
  <c r="M59" i="24"/>
  <c r="L59" i="24"/>
  <c r="J59" i="24"/>
  <c r="M58" i="24"/>
  <c r="L58" i="24"/>
  <c r="J58" i="24"/>
  <c r="M57" i="24"/>
  <c r="L57" i="24"/>
  <c r="J57" i="24"/>
  <c r="M55" i="24"/>
  <c r="L55" i="24"/>
  <c r="J55" i="24"/>
  <c r="M54" i="24"/>
  <c r="L54" i="24"/>
  <c r="J54" i="24"/>
  <c r="M53" i="24"/>
  <c r="L53" i="24"/>
  <c r="J53" i="24"/>
  <c r="M52" i="24"/>
  <c r="L52" i="24"/>
  <c r="J52" i="24"/>
  <c r="M51" i="24"/>
  <c r="J51" i="24"/>
  <c r="M49" i="24"/>
  <c r="L49" i="24"/>
  <c r="M48" i="24"/>
  <c r="L48" i="24"/>
  <c r="J48" i="24"/>
  <c r="M47" i="24"/>
  <c r="L47" i="24"/>
  <c r="J47" i="24"/>
  <c r="M46" i="24"/>
  <c r="L46" i="24"/>
  <c r="J46" i="24"/>
  <c r="M45" i="24"/>
  <c r="L45" i="24"/>
  <c r="J45" i="24"/>
  <c r="M43" i="24"/>
  <c r="L43" i="24"/>
  <c r="J43" i="24"/>
  <c r="M42" i="24"/>
  <c r="L42" i="24"/>
  <c r="J42" i="24"/>
  <c r="M41" i="24"/>
  <c r="L41" i="24"/>
  <c r="J41" i="24"/>
  <c r="M40" i="24"/>
  <c r="L40" i="24"/>
  <c r="J40" i="24"/>
  <c r="M39" i="24"/>
  <c r="L39" i="24"/>
  <c r="J39" i="24"/>
  <c r="M37" i="24"/>
  <c r="L37" i="24"/>
  <c r="J37" i="24"/>
  <c r="M36" i="24"/>
  <c r="L36" i="24"/>
  <c r="J36" i="24"/>
  <c r="M35" i="24"/>
  <c r="L35" i="24"/>
  <c r="J35" i="24"/>
  <c r="M34" i="24"/>
  <c r="L34" i="24"/>
  <c r="J34" i="24"/>
  <c r="M33" i="24"/>
  <c r="L33" i="24"/>
  <c r="J33" i="24"/>
  <c r="M31" i="24"/>
  <c r="L31" i="24"/>
  <c r="J31" i="24"/>
  <c r="M30" i="24"/>
  <c r="L30" i="24"/>
  <c r="J30" i="24"/>
  <c r="M29" i="24"/>
  <c r="L29" i="24"/>
  <c r="J29" i="24"/>
  <c r="M28" i="24"/>
  <c r="L28" i="24"/>
  <c r="J28" i="24"/>
  <c r="M27" i="24"/>
  <c r="L27" i="24"/>
  <c r="J27" i="24"/>
  <c r="M25" i="24"/>
  <c r="L25" i="24"/>
  <c r="J25" i="24"/>
  <c r="M24" i="24"/>
  <c r="L24" i="24"/>
  <c r="J24" i="24"/>
  <c r="M23" i="24"/>
  <c r="L23" i="24"/>
  <c r="J23" i="24"/>
  <c r="M22" i="24"/>
  <c r="L22" i="24"/>
  <c r="J22" i="24"/>
  <c r="M21" i="24"/>
  <c r="L21" i="24"/>
  <c r="J21" i="24"/>
  <c r="M19" i="24"/>
  <c r="L19" i="24"/>
  <c r="J19" i="24"/>
  <c r="M18" i="24"/>
  <c r="L18" i="24"/>
  <c r="J18" i="24"/>
  <c r="M17" i="24"/>
  <c r="L17" i="24"/>
  <c r="J17" i="24"/>
  <c r="M16" i="24"/>
  <c r="L16" i="24"/>
  <c r="J16" i="24"/>
  <c r="M15" i="24"/>
  <c r="L15" i="24"/>
  <c r="J15" i="24"/>
  <c r="M13" i="24"/>
  <c r="L13" i="24"/>
  <c r="M12" i="24"/>
  <c r="L12" i="24"/>
  <c r="J12" i="24"/>
  <c r="M11" i="24"/>
  <c r="L11" i="24"/>
  <c r="J11" i="24"/>
  <c r="M10" i="24"/>
  <c r="L10" i="24"/>
  <c r="J10" i="24"/>
  <c r="M9" i="24"/>
  <c r="L9" i="24"/>
  <c r="J9" i="24"/>
  <c r="M7" i="24"/>
  <c r="L7" i="24"/>
  <c r="M6" i="24"/>
  <c r="L6" i="24"/>
  <c r="J6" i="24"/>
  <c r="M5" i="24"/>
  <c r="L5" i="24"/>
  <c r="J5" i="24"/>
  <c r="M4" i="24"/>
  <c r="L4" i="24"/>
  <c r="J4" i="24"/>
  <c r="M3" i="24"/>
  <c r="L3" i="24"/>
  <c r="J3" i="24"/>
  <c r="L65" i="26" l="1"/>
  <c r="L64" i="25"/>
  <c r="J64" i="25"/>
  <c r="M64" i="25"/>
  <c r="M95" i="24"/>
  <c r="L95" i="24"/>
  <c r="J95" i="24"/>
  <c r="M65" i="26"/>
  <c r="J65" i="26"/>
  <c r="I65" i="23"/>
  <c r="F65" i="23"/>
  <c r="M61" i="23"/>
  <c r="L61" i="23"/>
  <c r="J61" i="23"/>
  <c r="M60" i="23"/>
  <c r="L60" i="23"/>
  <c r="J60" i="23"/>
  <c r="M59" i="23"/>
  <c r="L59" i="23"/>
  <c r="J59" i="23"/>
  <c r="M57" i="23"/>
  <c r="L57" i="23"/>
  <c r="J57" i="23"/>
  <c r="M56" i="23"/>
  <c r="L56" i="23"/>
  <c r="J56" i="23"/>
  <c r="M55" i="23"/>
  <c r="L55" i="23"/>
  <c r="J55" i="23"/>
  <c r="M53" i="23"/>
  <c r="L53" i="23"/>
  <c r="J53" i="23"/>
  <c r="M52" i="23"/>
  <c r="L52" i="23"/>
  <c r="J52" i="23"/>
  <c r="M51" i="23"/>
  <c r="L51" i="23"/>
  <c r="J51" i="23"/>
  <c r="M49" i="23"/>
  <c r="L49" i="23"/>
  <c r="J49" i="23"/>
  <c r="L48" i="23"/>
  <c r="J48" i="23"/>
  <c r="M47" i="23"/>
  <c r="L47" i="23"/>
  <c r="J47" i="23"/>
  <c r="M45" i="23"/>
  <c r="L45" i="23"/>
  <c r="J45" i="23"/>
  <c r="M44" i="23"/>
  <c r="L44" i="23"/>
  <c r="J44" i="23"/>
  <c r="M43" i="23"/>
  <c r="L43" i="23"/>
  <c r="J43" i="23"/>
  <c r="M41" i="23"/>
  <c r="L41" i="23"/>
  <c r="J41" i="23"/>
  <c r="M40" i="23"/>
  <c r="L40" i="23"/>
  <c r="J40" i="23"/>
  <c r="M39" i="23"/>
  <c r="L39" i="23"/>
  <c r="J39" i="23"/>
  <c r="M37" i="23"/>
  <c r="L37" i="23"/>
  <c r="J37" i="23"/>
  <c r="M36" i="23"/>
  <c r="L36" i="23"/>
  <c r="J36" i="23"/>
  <c r="M35" i="23"/>
  <c r="L35" i="23"/>
  <c r="J35" i="23"/>
  <c r="M33" i="23"/>
  <c r="L33" i="23"/>
  <c r="J33" i="23"/>
  <c r="M32" i="23"/>
  <c r="L32" i="23"/>
  <c r="J32" i="23"/>
  <c r="M31" i="23"/>
  <c r="L31" i="23"/>
  <c r="J31" i="23"/>
  <c r="M29" i="23"/>
  <c r="L29" i="23"/>
  <c r="J29" i="23"/>
  <c r="M28" i="23"/>
  <c r="L28" i="23"/>
  <c r="J28" i="23"/>
  <c r="M27" i="23"/>
  <c r="L27" i="23"/>
  <c r="J27" i="23"/>
  <c r="M25" i="23"/>
  <c r="L25" i="23"/>
  <c r="J25" i="23"/>
  <c r="M24" i="23"/>
  <c r="L24" i="23"/>
  <c r="J24" i="23"/>
  <c r="M23" i="23"/>
  <c r="L23" i="23"/>
  <c r="J23" i="23"/>
  <c r="M21" i="23"/>
  <c r="L21" i="23"/>
  <c r="M20" i="23"/>
  <c r="L20" i="23"/>
  <c r="J20" i="23"/>
  <c r="M19" i="23"/>
  <c r="L19" i="23"/>
  <c r="J19" i="23"/>
  <c r="M17" i="23"/>
  <c r="L17" i="23"/>
  <c r="J17" i="23"/>
  <c r="M16" i="23"/>
  <c r="L16" i="23"/>
  <c r="J16" i="23"/>
  <c r="M15" i="23"/>
  <c r="L15" i="23"/>
  <c r="J15" i="23"/>
  <c r="M13" i="23"/>
  <c r="L13" i="23"/>
  <c r="J13" i="23"/>
  <c r="M12" i="23"/>
  <c r="L12" i="23"/>
  <c r="J12" i="23"/>
  <c r="M11" i="23"/>
  <c r="L11" i="23"/>
  <c r="J11" i="23"/>
  <c r="M9" i="23"/>
  <c r="L9" i="23"/>
  <c r="J9" i="23"/>
  <c r="M8" i="23"/>
  <c r="L8" i="23"/>
  <c r="J8" i="23"/>
  <c r="M7" i="23"/>
  <c r="L7" i="23"/>
  <c r="M5" i="23"/>
  <c r="L5" i="23"/>
  <c r="M4" i="23"/>
  <c r="L4" i="23"/>
  <c r="M3" i="23"/>
  <c r="L3" i="23"/>
  <c r="J3" i="23"/>
  <c r="I94" i="22"/>
  <c r="F94" i="22"/>
  <c r="M91" i="22"/>
  <c r="L91" i="22"/>
  <c r="M90" i="22"/>
  <c r="L90" i="22"/>
  <c r="J90" i="22"/>
  <c r="M89" i="22"/>
  <c r="L89" i="22"/>
  <c r="J89" i="22"/>
  <c r="M88" i="22"/>
  <c r="L88" i="22"/>
  <c r="J88" i="22"/>
  <c r="M87" i="22"/>
  <c r="L87" i="22"/>
  <c r="J87" i="22"/>
  <c r="M85" i="22"/>
  <c r="M84" i="22"/>
  <c r="L84" i="22"/>
  <c r="J84" i="22"/>
  <c r="M83" i="22"/>
  <c r="L83" i="22"/>
  <c r="J83" i="22"/>
  <c r="M82" i="22"/>
  <c r="L82" i="22"/>
  <c r="J82" i="22"/>
  <c r="M81" i="22"/>
  <c r="L81" i="22"/>
  <c r="J81" i="22"/>
  <c r="M79" i="22"/>
  <c r="L79" i="22"/>
  <c r="M78" i="22"/>
  <c r="L78" i="22"/>
  <c r="J78" i="22"/>
  <c r="M77" i="22"/>
  <c r="L77" i="22"/>
  <c r="J77" i="22"/>
  <c r="M76" i="22"/>
  <c r="L76" i="22"/>
  <c r="J76" i="22"/>
  <c r="M75" i="22"/>
  <c r="L75" i="22"/>
  <c r="J75" i="22"/>
  <c r="M73" i="22"/>
  <c r="L73" i="22"/>
  <c r="M72" i="22"/>
  <c r="L72" i="22"/>
  <c r="J72" i="22"/>
  <c r="M71" i="22"/>
  <c r="L71" i="22"/>
  <c r="J71" i="22"/>
  <c r="M70" i="22"/>
  <c r="L70" i="22"/>
  <c r="J70" i="22"/>
  <c r="M69" i="22"/>
  <c r="L69" i="22"/>
  <c r="J69" i="22"/>
  <c r="M67" i="22"/>
  <c r="L67" i="22"/>
  <c r="M66" i="22"/>
  <c r="L66" i="22"/>
  <c r="J66" i="22"/>
  <c r="M65" i="22"/>
  <c r="L65" i="22"/>
  <c r="J65" i="22"/>
  <c r="M64" i="22"/>
  <c r="L64" i="22"/>
  <c r="J64" i="22"/>
  <c r="M63" i="22"/>
  <c r="L63" i="22"/>
  <c r="J63" i="22"/>
  <c r="M61" i="22"/>
  <c r="L61" i="22"/>
  <c r="J61" i="22"/>
  <c r="M60" i="22"/>
  <c r="L60" i="22"/>
  <c r="J60" i="22"/>
  <c r="M59" i="22"/>
  <c r="L59" i="22"/>
  <c r="J59" i="22"/>
  <c r="M58" i="22"/>
  <c r="L58" i="22"/>
  <c r="J58" i="22"/>
  <c r="M57" i="22"/>
  <c r="L57" i="22"/>
  <c r="J57" i="22"/>
  <c r="M55" i="22"/>
  <c r="L55" i="22"/>
  <c r="J55" i="22"/>
  <c r="M54" i="22"/>
  <c r="L54" i="22"/>
  <c r="J54" i="22"/>
  <c r="M53" i="22"/>
  <c r="L53" i="22"/>
  <c r="J53" i="22"/>
  <c r="M52" i="22"/>
  <c r="L52" i="22"/>
  <c r="J52" i="22"/>
  <c r="M51" i="22"/>
  <c r="L51" i="22"/>
  <c r="J51" i="22"/>
  <c r="M49" i="22"/>
  <c r="L49" i="22"/>
  <c r="J49" i="22"/>
  <c r="M48" i="22"/>
  <c r="L48" i="22"/>
  <c r="J48" i="22"/>
  <c r="M47" i="22"/>
  <c r="L47" i="22"/>
  <c r="J47" i="22"/>
  <c r="M46" i="22"/>
  <c r="L46" i="22"/>
  <c r="J46" i="22"/>
  <c r="M45" i="22"/>
  <c r="L45" i="22"/>
  <c r="J45" i="22"/>
  <c r="M43" i="22"/>
  <c r="L43" i="22"/>
  <c r="M42" i="22"/>
  <c r="L42" i="22"/>
  <c r="J42" i="22"/>
  <c r="M41" i="22"/>
  <c r="L41" i="22"/>
  <c r="J41" i="22"/>
  <c r="M40" i="22"/>
  <c r="L40" i="22"/>
  <c r="J40" i="22"/>
  <c r="M39" i="22"/>
  <c r="L39" i="22"/>
  <c r="M37" i="22"/>
  <c r="L37" i="22"/>
  <c r="J37" i="22"/>
  <c r="M36" i="22"/>
  <c r="L36" i="22"/>
  <c r="J36" i="22"/>
  <c r="M35" i="22"/>
  <c r="L35" i="22"/>
  <c r="J35" i="22"/>
  <c r="M34" i="22"/>
  <c r="L34" i="22"/>
  <c r="J34" i="22"/>
  <c r="M33" i="22"/>
  <c r="L33" i="22"/>
  <c r="J33" i="22"/>
  <c r="M31" i="22"/>
  <c r="L31" i="22"/>
  <c r="M30" i="22"/>
  <c r="L30" i="22"/>
  <c r="J30" i="22"/>
  <c r="M29" i="22"/>
  <c r="L29" i="22"/>
  <c r="M28" i="22"/>
  <c r="L28" i="22"/>
  <c r="J28" i="22"/>
  <c r="M27" i="22"/>
  <c r="L27" i="22"/>
  <c r="J27" i="22"/>
  <c r="M25" i="22"/>
  <c r="L25" i="22"/>
  <c r="M24" i="22"/>
  <c r="L24" i="22"/>
  <c r="J24" i="22"/>
  <c r="M23" i="22"/>
  <c r="L23" i="22"/>
  <c r="J23" i="22"/>
  <c r="M22" i="22"/>
  <c r="L22" i="22"/>
  <c r="J22" i="22"/>
  <c r="M21" i="22"/>
  <c r="L21" i="22"/>
  <c r="J21" i="22"/>
  <c r="M19" i="22"/>
  <c r="L19" i="22"/>
  <c r="J19" i="22"/>
  <c r="M18" i="22"/>
  <c r="L18" i="22"/>
  <c r="J18" i="22"/>
  <c r="M17" i="22"/>
  <c r="L17" i="22"/>
  <c r="J17" i="22"/>
  <c r="M16" i="22"/>
  <c r="L16" i="22"/>
  <c r="J16" i="22"/>
  <c r="M15" i="22"/>
  <c r="L15" i="22"/>
  <c r="J15" i="22"/>
  <c r="M13" i="22"/>
  <c r="L13" i="22"/>
  <c r="M12" i="22"/>
  <c r="L12" i="22"/>
  <c r="J12" i="22"/>
  <c r="M11" i="22"/>
  <c r="L11" i="22"/>
  <c r="J11" i="22"/>
  <c r="M10" i="22"/>
  <c r="L10" i="22"/>
  <c r="J10" i="22"/>
  <c r="M9" i="22"/>
  <c r="L9" i="22"/>
  <c r="J9" i="22"/>
  <c r="M7" i="22"/>
  <c r="L7" i="22"/>
  <c r="J7" i="22"/>
  <c r="M6" i="22"/>
  <c r="L6" i="22"/>
  <c r="J6" i="22"/>
  <c r="M5" i="22"/>
  <c r="L5" i="22"/>
  <c r="J5" i="22"/>
  <c r="M4" i="22"/>
  <c r="L4" i="22"/>
  <c r="J4" i="22"/>
  <c r="M3" i="22"/>
  <c r="L3" i="22"/>
  <c r="J3" i="22"/>
  <c r="I95" i="21"/>
  <c r="F95" i="21"/>
  <c r="M91" i="21"/>
  <c r="L91" i="21"/>
  <c r="M90" i="21"/>
  <c r="L90" i="21"/>
  <c r="J90" i="21"/>
  <c r="M89" i="21"/>
  <c r="L89" i="21"/>
  <c r="J89" i="21"/>
  <c r="M88" i="21"/>
  <c r="L88" i="21"/>
  <c r="J88" i="21"/>
  <c r="M87" i="21"/>
  <c r="L87" i="21"/>
  <c r="J87" i="21"/>
  <c r="M85" i="21"/>
  <c r="L85" i="21"/>
  <c r="M84" i="21"/>
  <c r="L84" i="21"/>
  <c r="J84" i="21"/>
  <c r="M83" i="21"/>
  <c r="L83" i="21"/>
  <c r="J83" i="21"/>
  <c r="M82" i="21"/>
  <c r="L82" i="21"/>
  <c r="J82" i="21"/>
  <c r="M81" i="21"/>
  <c r="L81" i="21"/>
  <c r="J81" i="21"/>
  <c r="M79" i="21"/>
  <c r="L79" i="21"/>
  <c r="M78" i="21"/>
  <c r="L78" i="21"/>
  <c r="J78" i="21"/>
  <c r="M77" i="21"/>
  <c r="L77" i="21"/>
  <c r="J77" i="21"/>
  <c r="M76" i="21"/>
  <c r="L76" i="21"/>
  <c r="M75" i="21"/>
  <c r="L75" i="21"/>
  <c r="J75" i="21"/>
  <c r="M73" i="21"/>
  <c r="L73" i="21"/>
  <c r="M72" i="21"/>
  <c r="L72" i="21"/>
  <c r="J72" i="21"/>
  <c r="M71" i="21"/>
  <c r="L71" i="21"/>
  <c r="J71" i="21"/>
  <c r="M70" i="21"/>
  <c r="L70" i="21"/>
  <c r="J70" i="21"/>
  <c r="M69" i="21"/>
  <c r="L69" i="21"/>
  <c r="J69" i="21"/>
  <c r="M67" i="21"/>
  <c r="L67" i="21"/>
  <c r="J67" i="21"/>
  <c r="M66" i="21"/>
  <c r="L66" i="21"/>
  <c r="J66" i="21"/>
  <c r="M65" i="21"/>
  <c r="L65" i="21"/>
  <c r="J65" i="21"/>
  <c r="M64" i="21"/>
  <c r="L64" i="21"/>
  <c r="J64" i="21"/>
  <c r="M63" i="21"/>
  <c r="L63" i="21"/>
  <c r="M61" i="21"/>
  <c r="L61" i="21"/>
  <c r="J61" i="21"/>
  <c r="M60" i="21"/>
  <c r="L60" i="21"/>
  <c r="J60" i="21"/>
  <c r="M59" i="21"/>
  <c r="L59" i="21"/>
  <c r="J59" i="21"/>
  <c r="M58" i="21"/>
  <c r="L58" i="21"/>
  <c r="J58" i="21"/>
  <c r="M57" i="21"/>
  <c r="L57" i="21"/>
  <c r="J57" i="21"/>
  <c r="M55" i="21"/>
  <c r="L55" i="21"/>
  <c r="M54" i="21"/>
  <c r="L54" i="21"/>
  <c r="J54" i="21"/>
  <c r="M53" i="21"/>
  <c r="L53" i="21"/>
  <c r="J53" i="21"/>
  <c r="M52" i="21"/>
  <c r="L52" i="21"/>
  <c r="J52" i="21"/>
  <c r="M51" i="21"/>
  <c r="L51" i="21"/>
  <c r="J51" i="21"/>
  <c r="M49" i="21"/>
  <c r="L49" i="21"/>
  <c r="J49" i="21"/>
  <c r="M48" i="21"/>
  <c r="L48" i="21"/>
  <c r="J48" i="21"/>
  <c r="M47" i="21"/>
  <c r="L47" i="21"/>
  <c r="J47" i="21"/>
  <c r="M46" i="21"/>
  <c r="L46" i="21"/>
  <c r="J46" i="21"/>
  <c r="M45" i="21"/>
  <c r="L45" i="21"/>
  <c r="J45" i="21"/>
  <c r="M43" i="21"/>
  <c r="L43" i="21"/>
  <c r="J43" i="21"/>
  <c r="M42" i="21"/>
  <c r="L42" i="21"/>
  <c r="J42" i="21"/>
  <c r="M41" i="21"/>
  <c r="L41" i="21"/>
  <c r="J41" i="21"/>
  <c r="M40" i="21"/>
  <c r="L40" i="21"/>
  <c r="J40" i="21"/>
  <c r="M39" i="21"/>
  <c r="L39" i="21"/>
  <c r="J39" i="21"/>
  <c r="M37" i="21"/>
  <c r="L37" i="21"/>
  <c r="M36" i="21"/>
  <c r="L36" i="21"/>
  <c r="J36" i="21"/>
  <c r="M35" i="21"/>
  <c r="L35" i="21"/>
  <c r="J35" i="21"/>
  <c r="M34" i="21"/>
  <c r="L34" i="21"/>
  <c r="J34" i="21"/>
  <c r="M33" i="21"/>
  <c r="L33" i="21"/>
  <c r="J33" i="21"/>
  <c r="M31" i="21"/>
  <c r="L31" i="21"/>
  <c r="M30" i="21"/>
  <c r="L30" i="21"/>
  <c r="J30" i="21"/>
  <c r="M29" i="21"/>
  <c r="L29" i="21"/>
  <c r="J29" i="21"/>
  <c r="M28" i="21"/>
  <c r="L28" i="21"/>
  <c r="J28" i="21"/>
  <c r="M27" i="21"/>
  <c r="L27" i="21"/>
  <c r="J27" i="21"/>
  <c r="M25" i="21"/>
  <c r="L25" i="21"/>
  <c r="J25" i="21"/>
  <c r="M24" i="21"/>
  <c r="L24" i="21"/>
  <c r="J24" i="21"/>
  <c r="M23" i="21"/>
  <c r="L23" i="21"/>
  <c r="J23" i="21"/>
  <c r="M22" i="21"/>
  <c r="L22" i="21"/>
  <c r="J22" i="21"/>
  <c r="M21" i="21"/>
  <c r="L21" i="21"/>
  <c r="J21" i="21"/>
  <c r="M19" i="21"/>
  <c r="L19" i="21"/>
  <c r="M18" i="21"/>
  <c r="L18" i="21"/>
  <c r="J18" i="21"/>
  <c r="M17" i="21"/>
  <c r="L17" i="21"/>
  <c r="J17" i="21"/>
  <c r="M16" i="21"/>
  <c r="L16" i="21"/>
  <c r="J16" i="21"/>
  <c r="M15" i="21"/>
  <c r="L15" i="21"/>
  <c r="J15" i="21"/>
  <c r="M13" i="21"/>
  <c r="L13" i="21"/>
  <c r="M12" i="21"/>
  <c r="L12" i="21"/>
  <c r="J12" i="21"/>
  <c r="M11" i="21"/>
  <c r="L11" i="21"/>
  <c r="J11" i="21"/>
  <c r="M10" i="21"/>
  <c r="L10" i="21"/>
  <c r="J10" i="21"/>
  <c r="M9" i="21"/>
  <c r="L9" i="21"/>
  <c r="M7" i="21"/>
  <c r="L7" i="21"/>
  <c r="J7" i="21"/>
  <c r="M6" i="21"/>
  <c r="L6" i="21"/>
  <c r="J6" i="21"/>
  <c r="M5" i="21"/>
  <c r="L5" i="21"/>
  <c r="J5" i="21"/>
  <c r="M4" i="21"/>
  <c r="L4" i="21"/>
  <c r="J4" i="21"/>
  <c r="M3" i="21"/>
  <c r="L3" i="21"/>
  <c r="J3" i="21"/>
  <c r="I65" i="20"/>
  <c r="F65" i="20"/>
  <c r="M61" i="20"/>
  <c r="L61" i="20"/>
  <c r="J61" i="20"/>
  <c r="M60" i="20"/>
  <c r="L60" i="20"/>
  <c r="J60" i="20"/>
  <c r="M59" i="20"/>
  <c r="L59" i="20"/>
  <c r="J59" i="20"/>
  <c r="M57" i="20"/>
  <c r="L57" i="20"/>
  <c r="J57" i="20"/>
  <c r="M56" i="20"/>
  <c r="L56" i="20"/>
  <c r="J56" i="20"/>
  <c r="M55" i="20"/>
  <c r="L55" i="20"/>
  <c r="J55" i="20"/>
  <c r="M53" i="20"/>
  <c r="L53" i="20"/>
  <c r="J53" i="20"/>
  <c r="M52" i="20"/>
  <c r="L52" i="20"/>
  <c r="J52" i="20"/>
  <c r="M51" i="20"/>
  <c r="L51" i="20"/>
  <c r="J51" i="20"/>
  <c r="M49" i="20"/>
  <c r="L49" i="20"/>
  <c r="J49" i="20"/>
  <c r="M48" i="20"/>
  <c r="L48" i="20"/>
  <c r="J48" i="20"/>
  <c r="M47" i="20"/>
  <c r="L47" i="20"/>
  <c r="J47" i="20"/>
  <c r="M45" i="20"/>
  <c r="L45" i="20"/>
  <c r="J45" i="20"/>
  <c r="M44" i="20"/>
  <c r="L44" i="20"/>
  <c r="J44" i="20"/>
  <c r="M43" i="20"/>
  <c r="L43" i="20"/>
  <c r="J43" i="20"/>
  <c r="M41" i="20"/>
  <c r="L41" i="20"/>
  <c r="J41" i="20"/>
  <c r="M40" i="20"/>
  <c r="L40" i="20"/>
  <c r="J40" i="20"/>
  <c r="M39" i="20"/>
  <c r="L39" i="20"/>
  <c r="J39" i="20"/>
  <c r="M37" i="20"/>
  <c r="L37" i="20"/>
  <c r="J37" i="20"/>
  <c r="M36" i="20"/>
  <c r="L36" i="20"/>
  <c r="J36" i="20"/>
  <c r="M35" i="20"/>
  <c r="L35" i="20"/>
  <c r="J35" i="20"/>
  <c r="M33" i="20"/>
  <c r="J33" i="20"/>
  <c r="M32" i="20"/>
  <c r="L32" i="20"/>
  <c r="J32" i="20"/>
  <c r="M31" i="20"/>
  <c r="L31" i="20"/>
  <c r="J31" i="20"/>
  <c r="M29" i="20"/>
  <c r="L29" i="20"/>
  <c r="J29" i="20"/>
  <c r="M28" i="20"/>
  <c r="L28" i="20"/>
  <c r="J28" i="20"/>
  <c r="M27" i="20"/>
  <c r="L27" i="20"/>
  <c r="J27" i="20"/>
  <c r="M25" i="20"/>
  <c r="L25" i="20"/>
  <c r="J25" i="20"/>
  <c r="M24" i="20"/>
  <c r="L24" i="20"/>
  <c r="J24" i="20"/>
  <c r="M23" i="20"/>
  <c r="L23" i="20"/>
  <c r="J23" i="20"/>
  <c r="M21" i="20"/>
  <c r="L21" i="20"/>
  <c r="J21" i="20"/>
  <c r="M20" i="20"/>
  <c r="L20" i="20"/>
  <c r="J20" i="20"/>
  <c r="M19" i="20"/>
  <c r="L19" i="20"/>
  <c r="J19" i="20"/>
  <c r="M17" i="20"/>
  <c r="L17" i="20"/>
  <c r="J17" i="20"/>
  <c r="M16" i="20"/>
  <c r="L16" i="20"/>
  <c r="J16" i="20"/>
  <c r="M15" i="20"/>
  <c r="L15" i="20"/>
  <c r="J15" i="20"/>
  <c r="M13" i="20"/>
  <c r="L13" i="20"/>
  <c r="J13" i="20"/>
  <c r="L12" i="20"/>
  <c r="J12" i="20"/>
  <c r="M11" i="20"/>
  <c r="L11" i="20"/>
  <c r="J11" i="20"/>
  <c r="M9" i="20"/>
  <c r="L9" i="20"/>
  <c r="J9" i="20"/>
  <c r="M8" i="20"/>
  <c r="L8" i="20"/>
  <c r="J8" i="20"/>
  <c r="M7" i="20"/>
  <c r="L7" i="20"/>
  <c r="J7" i="20"/>
  <c r="M5" i="20"/>
  <c r="L5" i="20"/>
  <c r="J5" i="20"/>
  <c r="M4" i="20"/>
  <c r="L4" i="20"/>
  <c r="J4" i="20"/>
  <c r="M3" i="20"/>
  <c r="L3" i="20"/>
  <c r="I95" i="19"/>
  <c r="F95" i="19"/>
  <c r="M91" i="19"/>
  <c r="L91" i="19"/>
  <c r="M90" i="19"/>
  <c r="L90" i="19"/>
  <c r="J90" i="19"/>
  <c r="M89" i="19"/>
  <c r="L89" i="19"/>
  <c r="J89" i="19"/>
  <c r="M88" i="19"/>
  <c r="L88" i="19"/>
  <c r="J88" i="19"/>
  <c r="M87" i="19"/>
  <c r="L87" i="19"/>
  <c r="J87" i="19"/>
  <c r="M85" i="19"/>
  <c r="L85" i="19"/>
  <c r="J85" i="19"/>
  <c r="M84" i="19"/>
  <c r="L84" i="19"/>
  <c r="J84" i="19"/>
  <c r="M83" i="19"/>
  <c r="L83" i="19"/>
  <c r="J83" i="19"/>
  <c r="M82" i="19"/>
  <c r="L82" i="19"/>
  <c r="J82" i="19"/>
  <c r="M81" i="19"/>
  <c r="L81" i="19"/>
  <c r="J81" i="19"/>
  <c r="M79" i="19"/>
  <c r="L79" i="19"/>
  <c r="M78" i="19"/>
  <c r="L78" i="19"/>
  <c r="J78" i="19"/>
  <c r="M77" i="19"/>
  <c r="L77" i="19"/>
  <c r="J77" i="19"/>
  <c r="M76" i="19"/>
  <c r="L76" i="19"/>
  <c r="J76" i="19"/>
  <c r="M75" i="19"/>
  <c r="L75" i="19"/>
  <c r="J75" i="19"/>
  <c r="M73" i="19"/>
  <c r="L73" i="19"/>
  <c r="M72" i="19"/>
  <c r="L72" i="19"/>
  <c r="J72" i="19"/>
  <c r="M71" i="19"/>
  <c r="L71" i="19"/>
  <c r="J71" i="19"/>
  <c r="M70" i="19"/>
  <c r="L70" i="19"/>
  <c r="J70" i="19"/>
  <c r="M69" i="19"/>
  <c r="L69" i="19"/>
  <c r="J69" i="19"/>
  <c r="M67" i="19"/>
  <c r="L67" i="19"/>
  <c r="J67" i="19"/>
  <c r="M66" i="19"/>
  <c r="L66" i="19"/>
  <c r="J66" i="19"/>
  <c r="M65" i="19"/>
  <c r="L65" i="19"/>
  <c r="J65" i="19"/>
  <c r="M64" i="19"/>
  <c r="L64" i="19"/>
  <c r="J64" i="19"/>
  <c r="M63" i="19"/>
  <c r="L63" i="19"/>
  <c r="J63" i="19"/>
  <c r="M61" i="19"/>
  <c r="L61" i="19"/>
  <c r="M60" i="19"/>
  <c r="L60" i="19"/>
  <c r="J60" i="19"/>
  <c r="M59" i="19"/>
  <c r="L59" i="19"/>
  <c r="J59" i="19"/>
  <c r="M58" i="19"/>
  <c r="J58" i="19"/>
  <c r="M57" i="19"/>
  <c r="L57" i="19"/>
  <c r="J57" i="19"/>
  <c r="M55" i="19"/>
  <c r="L55" i="19"/>
  <c r="M54" i="19"/>
  <c r="L54" i="19"/>
  <c r="J54" i="19"/>
  <c r="M53" i="19"/>
  <c r="L53" i="19"/>
  <c r="J53" i="19"/>
  <c r="M52" i="19"/>
  <c r="L52" i="19"/>
  <c r="J52" i="19"/>
  <c r="M51" i="19"/>
  <c r="L51" i="19"/>
  <c r="J51" i="19"/>
  <c r="M49" i="19"/>
  <c r="L49" i="19"/>
  <c r="J49" i="19"/>
  <c r="M48" i="19"/>
  <c r="L48" i="19"/>
  <c r="J48" i="19"/>
  <c r="M47" i="19"/>
  <c r="L47" i="19"/>
  <c r="J47" i="19"/>
  <c r="M46" i="19"/>
  <c r="L46" i="19"/>
  <c r="J46" i="19"/>
  <c r="M45" i="19"/>
  <c r="L45" i="19"/>
  <c r="J45" i="19"/>
  <c r="M43" i="19"/>
  <c r="L43" i="19"/>
  <c r="M42" i="19"/>
  <c r="L42" i="19"/>
  <c r="J42" i="19"/>
  <c r="M41" i="19"/>
  <c r="L41" i="19"/>
  <c r="J41" i="19"/>
  <c r="M40" i="19"/>
  <c r="L40" i="19"/>
  <c r="J40" i="19"/>
  <c r="M39" i="19"/>
  <c r="L39" i="19"/>
  <c r="J39" i="19"/>
  <c r="M37" i="19"/>
  <c r="L37" i="19"/>
  <c r="J37" i="19"/>
  <c r="M36" i="19"/>
  <c r="L36" i="19"/>
  <c r="J36" i="19"/>
  <c r="M35" i="19"/>
  <c r="L35" i="19"/>
  <c r="J35" i="19"/>
  <c r="M34" i="19"/>
  <c r="L34" i="19"/>
  <c r="J34" i="19"/>
  <c r="M33" i="19"/>
  <c r="L33" i="19"/>
  <c r="J33" i="19"/>
  <c r="M31" i="19"/>
  <c r="L31" i="19"/>
  <c r="M30" i="19"/>
  <c r="L30" i="19"/>
  <c r="J30" i="19"/>
  <c r="M29" i="19"/>
  <c r="L29" i="19"/>
  <c r="J29" i="19"/>
  <c r="M28" i="19"/>
  <c r="L28" i="19"/>
  <c r="M27" i="19"/>
  <c r="L27" i="19"/>
  <c r="J27" i="19"/>
  <c r="M25" i="19"/>
  <c r="L25" i="19"/>
  <c r="M24" i="19"/>
  <c r="L24" i="19"/>
  <c r="J24" i="19"/>
  <c r="M23" i="19"/>
  <c r="L23" i="19"/>
  <c r="J23" i="19"/>
  <c r="M22" i="19"/>
  <c r="L22" i="19"/>
  <c r="J22" i="19"/>
  <c r="M21" i="19"/>
  <c r="L21" i="19"/>
  <c r="M19" i="19"/>
  <c r="L19" i="19"/>
  <c r="M18" i="19"/>
  <c r="L18" i="19"/>
  <c r="J18" i="19"/>
  <c r="M17" i="19"/>
  <c r="L17" i="19"/>
  <c r="J17" i="19"/>
  <c r="M16" i="19"/>
  <c r="L16" i="19"/>
  <c r="J16" i="19"/>
  <c r="M15" i="19"/>
  <c r="L15" i="19"/>
  <c r="J15" i="19"/>
  <c r="M13" i="19"/>
  <c r="L13" i="19"/>
  <c r="M12" i="19"/>
  <c r="L12" i="19"/>
  <c r="J12" i="19"/>
  <c r="M11" i="19"/>
  <c r="L11" i="19"/>
  <c r="J11" i="19"/>
  <c r="M10" i="19"/>
  <c r="L10" i="19"/>
  <c r="J10" i="19"/>
  <c r="M9" i="19"/>
  <c r="L9" i="19"/>
  <c r="J9" i="19"/>
  <c r="M7" i="19"/>
  <c r="L7" i="19"/>
  <c r="M6" i="19"/>
  <c r="L6" i="19"/>
  <c r="J6" i="19"/>
  <c r="M5" i="19"/>
  <c r="L5" i="19"/>
  <c r="J5" i="19"/>
  <c r="M4" i="19"/>
  <c r="L4" i="19"/>
  <c r="J4" i="19"/>
  <c r="M3" i="19"/>
  <c r="L3" i="19"/>
  <c r="J3" i="19"/>
  <c r="I65" i="18"/>
  <c r="F65" i="18"/>
  <c r="M61" i="18"/>
  <c r="L61" i="18"/>
  <c r="J61" i="18"/>
  <c r="M60" i="18"/>
  <c r="L60" i="18"/>
  <c r="J60" i="18"/>
  <c r="M59" i="18"/>
  <c r="L59" i="18"/>
  <c r="J59" i="18"/>
  <c r="M57" i="18"/>
  <c r="L57" i="18"/>
  <c r="J57" i="18"/>
  <c r="M56" i="18"/>
  <c r="L56" i="18"/>
  <c r="J56" i="18"/>
  <c r="M55" i="18"/>
  <c r="L55" i="18"/>
  <c r="J55" i="18"/>
  <c r="M53" i="18"/>
  <c r="L53" i="18"/>
  <c r="J53" i="18"/>
  <c r="M52" i="18"/>
  <c r="L52" i="18"/>
  <c r="J52" i="18"/>
  <c r="M51" i="18"/>
  <c r="L51" i="18"/>
  <c r="J51" i="18"/>
  <c r="M49" i="18"/>
  <c r="L49" i="18"/>
  <c r="J49" i="18"/>
  <c r="M48" i="18"/>
  <c r="L48" i="18"/>
  <c r="J48" i="18"/>
  <c r="M47" i="18"/>
  <c r="L47" i="18"/>
  <c r="J47" i="18"/>
  <c r="M45" i="18"/>
  <c r="L45" i="18"/>
  <c r="J45" i="18"/>
  <c r="M44" i="18"/>
  <c r="L44" i="18"/>
  <c r="J44" i="18"/>
  <c r="M43" i="18"/>
  <c r="L43" i="18"/>
  <c r="J43" i="18"/>
  <c r="M41" i="18"/>
  <c r="L41" i="18"/>
  <c r="J41" i="18"/>
  <c r="M40" i="18"/>
  <c r="L40" i="18"/>
  <c r="J40" i="18"/>
  <c r="M39" i="18"/>
  <c r="L39" i="18"/>
  <c r="J39" i="18"/>
  <c r="M37" i="18"/>
  <c r="L37" i="18"/>
  <c r="J37" i="18"/>
  <c r="M36" i="18"/>
  <c r="L36" i="18"/>
  <c r="J36" i="18"/>
  <c r="M35" i="18"/>
  <c r="L35" i="18"/>
  <c r="J35" i="18"/>
  <c r="M33" i="18"/>
  <c r="L33" i="18"/>
  <c r="J33" i="18"/>
  <c r="L32" i="18"/>
  <c r="J32" i="18"/>
  <c r="L31" i="18"/>
  <c r="J31" i="18"/>
  <c r="M29" i="18"/>
  <c r="L29" i="18"/>
  <c r="J29" i="18"/>
  <c r="M28" i="18"/>
  <c r="L28" i="18"/>
  <c r="J28" i="18"/>
  <c r="M27" i="18"/>
  <c r="L27" i="18"/>
  <c r="J27" i="18"/>
  <c r="M25" i="18"/>
  <c r="L25" i="18"/>
  <c r="J25" i="18"/>
  <c r="M24" i="18"/>
  <c r="L24" i="18"/>
  <c r="J24" i="18"/>
  <c r="M23" i="18"/>
  <c r="L23" i="18"/>
  <c r="J23" i="18"/>
  <c r="M21" i="18"/>
  <c r="L21" i="18"/>
  <c r="J21" i="18"/>
  <c r="M20" i="18"/>
  <c r="L20" i="18"/>
  <c r="J20" i="18"/>
  <c r="M19" i="18"/>
  <c r="L19" i="18"/>
  <c r="J19" i="18"/>
  <c r="M17" i="18"/>
  <c r="L17" i="18"/>
  <c r="J17" i="18"/>
  <c r="M16" i="18"/>
  <c r="L16" i="18"/>
  <c r="J16" i="18"/>
  <c r="M15" i="18"/>
  <c r="L15" i="18"/>
  <c r="J15" i="18"/>
  <c r="M13" i="18"/>
  <c r="L13" i="18"/>
  <c r="J13" i="18"/>
  <c r="M12" i="18"/>
  <c r="L12" i="18"/>
  <c r="J12" i="18"/>
  <c r="M11" i="18"/>
  <c r="L11" i="18"/>
  <c r="J11" i="18"/>
  <c r="M9" i="18"/>
  <c r="L9" i="18"/>
  <c r="J9" i="18"/>
  <c r="M8" i="18"/>
  <c r="L8" i="18"/>
  <c r="J8" i="18"/>
  <c r="M7" i="18"/>
  <c r="L7" i="18"/>
  <c r="J7" i="18"/>
  <c r="M5" i="18"/>
  <c r="L5" i="18"/>
  <c r="J5" i="18"/>
  <c r="L4" i="18"/>
  <c r="J4" i="18"/>
  <c r="M3" i="18"/>
  <c r="L3" i="18"/>
  <c r="J3" i="18"/>
  <c r="I65" i="17"/>
  <c r="F65" i="17"/>
  <c r="M61" i="17"/>
  <c r="L61" i="17"/>
  <c r="J61" i="17"/>
  <c r="M60" i="17"/>
  <c r="L60" i="17"/>
  <c r="J60" i="17"/>
  <c r="M59" i="17"/>
  <c r="L59" i="17"/>
  <c r="J59" i="17"/>
  <c r="M57" i="17"/>
  <c r="L57" i="17"/>
  <c r="J57" i="17"/>
  <c r="M56" i="17"/>
  <c r="J56" i="17"/>
  <c r="M55" i="17"/>
  <c r="L55" i="17"/>
  <c r="J55" i="17"/>
  <c r="M53" i="17"/>
  <c r="L53" i="17"/>
  <c r="J53" i="17"/>
  <c r="M52" i="17"/>
  <c r="L52" i="17"/>
  <c r="J52" i="17"/>
  <c r="M51" i="17"/>
  <c r="L51" i="17"/>
  <c r="J51" i="17"/>
  <c r="M49" i="17"/>
  <c r="L49" i="17"/>
  <c r="J49" i="17"/>
  <c r="M48" i="17"/>
  <c r="L48" i="17"/>
  <c r="J48" i="17"/>
  <c r="M47" i="17"/>
  <c r="L47" i="17"/>
  <c r="J47" i="17"/>
  <c r="M45" i="17"/>
  <c r="L45" i="17"/>
  <c r="J45" i="17"/>
  <c r="M44" i="17"/>
  <c r="L44" i="17"/>
  <c r="J44" i="17"/>
  <c r="M43" i="17"/>
  <c r="L43" i="17"/>
  <c r="J43" i="17"/>
  <c r="M41" i="17"/>
  <c r="L41" i="17"/>
  <c r="J41" i="17"/>
  <c r="M40" i="17"/>
  <c r="L40" i="17"/>
  <c r="J40" i="17"/>
  <c r="M39" i="17"/>
  <c r="L39" i="17"/>
  <c r="J39" i="17"/>
  <c r="M37" i="17"/>
  <c r="L37" i="17"/>
  <c r="J37" i="17"/>
  <c r="M36" i="17"/>
  <c r="L36" i="17"/>
  <c r="J36" i="17"/>
  <c r="M35" i="17"/>
  <c r="L35" i="17"/>
  <c r="J35" i="17"/>
  <c r="M33" i="17"/>
  <c r="L33" i="17"/>
  <c r="J33" i="17"/>
  <c r="M32" i="17"/>
  <c r="L32" i="17"/>
  <c r="J32" i="17"/>
  <c r="M31" i="17"/>
  <c r="L31" i="17"/>
  <c r="J31" i="17"/>
  <c r="M29" i="17"/>
  <c r="L29" i="17"/>
  <c r="J29" i="17"/>
  <c r="M28" i="17"/>
  <c r="L28" i="17"/>
  <c r="J28" i="17"/>
  <c r="M27" i="17"/>
  <c r="L27" i="17"/>
  <c r="J27" i="17"/>
  <c r="M25" i="17"/>
  <c r="L25" i="17"/>
  <c r="J25" i="17"/>
  <c r="M24" i="17"/>
  <c r="L24" i="17"/>
  <c r="J24" i="17"/>
  <c r="M23" i="17"/>
  <c r="L23" i="17"/>
  <c r="J23" i="17"/>
  <c r="M21" i="17"/>
  <c r="L21" i="17"/>
  <c r="J21" i="17"/>
  <c r="M20" i="17"/>
  <c r="L20" i="17"/>
  <c r="J20" i="17"/>
  <c r="M19" i="17"/>
  <c r="L19" i="17"/>
  <c r="J19" i="17"/>
  <c r="M17" i="17"/>
  <c r="L17" i="17"/>
  <c r="J17" i="17"/>
  <c r="M16" i="17"/>
  <c r="L16" i="17"/>
  <c r="J16" i="17"/>
  <c r="M15" i="17"/>
  <c r="L15" i="17"/>
  <c r="J15" i="17"/>
  <c r="M13" i="17"/>
  <c r="L13" i="17"/>
  <c r="J13" i="17"/>
  <c r="M12" i="17"/>
  <c r="L12" i="17"/>
  <c r="J12" i="17"/>
  <c r="M11" i="17"/>
  <c r="L11" i="17"/>
  <c r="J11" i="17"/>
  <c r="M9" i="17"/>
  <c r="L9" i="17"/>
  <c r="J9" i="17"/>
  <c r="M8" i="17"/>
  <c r="L8" i="17"/>
  <c r="J8" i="17"/>
  <c r="M7" i="17"/>
  <c r="L7" i="17"/>
  <c r="J7" i="17"/>
  <c r="M5" i="17"/>
  <c r="L5" i="17"/>
  <c r="J5" i="17"/>
  <c r="M4" i="17"/>
  <c r="L4" i="17"/>
  <c r="J4" i="17"/>
  <c r="M3" i="17"/>
  <c r="L3" i="17"/>
  <c r="J3" i="17"/>
  <c r="I65" i="16"/>
  <c r="F65" i="16"/>
  <c r="M61" i="16"/>
  <c r="L61" i="16"/>
  <c r="J61" i="16"/>
  <c r="M60" i="16"/>
  <c r="L60" i="16"/>
  <c r="J60" i="16"/>
  <c r="M59" i="16"/>
  <c r="L59" i="16"/>
  <c r="J59" i="16"/>
  <c r="M57" i="16"/>
  <c r="L57" i="16"/>
  <c r="J57" i="16"/>
  <c r="M56" i="16"/>
  <c r="L56" i="16"/>
  <c r="J56" i="16"/>
  <c r="M55" i="16"/>
  <c r="L55" i="16"/>
  <c r="J55" i="16"/>
  <c r="M53" i="16"/>
  <c r="L53" i="16"/>
  <c r="J53" i="16"/>
  <c r="M52" i="16"/>
  <c r="L52" i="16"/>
  <c r="J52" i="16"/>
  <c r="M51" i="16"/>
  <c r="L51" i="16"/>
  <c r="J51" i="16"/>
  <c r="M49" i="16"/>
  <c r="L49" i="16"/>
  <c r="J49" i="16"/>
  <c r="M48" i="16"/>
  <c r="L48" i="16"/>
  <c r="J48" i="16"/>
  <c r="M47" i="16"/>
  <c r="L47" i="16"/>
  <c r="J47" i="16"/>
  <c r="M45" i="16"/>
  <c r="L45" i="16"/>
  <c r="J45" i="16"/>
  <c r="M44" i="16"/>
  <c r="L44" i="16"/>
  <c r="J44" i="16"/>
  <c r="M43" i="16"/>
  <c r="L43" i="16"/>
  <c r="J43" i="16"/>
  <c r="M41" i="16"/>
  <c r="L41" i="16"/>
  <c r="J41" i="16"/>
  <c r="M40" i="16"/>
  <c r="L40" i="16"/>
  <c r="J40" i="16"/>
  <c r="M39" i="16"/>
  <c r="L39" i="16"/>
  <c r="J39" i="16"/>
  <c r="M37" i="16"/>
  <c r="L37" i="16"/>
  <c r="J37" i="16"/>
  <c r="M36" i="16"/>
  <c r="L36" i="16"/>
  <c r="J36" i="16"/>
  <c r="M35" i="16"/>
  <c r="L35" i="16"/>
  <c r="J35" i="16"/>
  <c r="M33" i="16"/>
  <c r="L33" i="16"/>
  <c r="J33" i="16"/>
  <c r="M32" i="16"/>
  <c r="L32" i="16"/>
  <c r="J32" i="16"/>
  <c r="M31" i="16"/>
  <c r="L31" i="16"/>
  <c r="J31" i="16"/>
  <c r="M29" i="16"/>
  <c r="L29" i="16"/>
  <c r="J29" i="16"/>
  <c r="M28" i="16"/>
  <c r="L28" i="16"/>
  <c r="J28" i="16"/>
  <c r="M27" i="16"/>
  <c r="L27" i="16"/>
  <c r="J27" i="16"/>
  <c r="M25" i="16"/>
  <c r="L25" i="16"/>
  <c r="J25" i="16"/>
  <c r="M24" i="16"/>
  <c r="L24" i="16"/>
  <c r="J24" i="16"/>
  <c r="M23" i="16"/>
  <c r="L23" i="16"/>
  <c r="J23" i="16"/>
  <c r="M21" i="16"/>
  <c r="L21" i="16"/>
  <c r="J21" i="16"/>
  <c r="M20" i="16"/>
  <c r="L20" i="16"/>
  <c r="J20" i="16"/>
  <c r="M19" i="16"/>
  <c r="L19" i="16"/>
  <c r="J19" i="16"/>
  <c r="M17" i="16"/>
  <c r="L17" i="16"/>
  <c r="J17" i="16"/>
  <c r="M16" i="16"/>
  <c r="L16" i="16"/>
  <c r="J16" i="16"/>
  <c r="M15" i="16"/>
  <c r="L15" i="16"/>
  <c r="J15" i="16"/>
  <c r="M13" i="16"/>
  <c r="L13" i="16"/>
  <c r="J13" i="16"/>
  <c r="M12" i="16"/>
  <c r="L12" i="16"/>
  <c r="J12" i="16"/>
  <c r="M11" i="16"/>
  <c r="L11" i="16"/>
  <c r="J11" i="16"/>
  <c r="M9" i="16"/>
  <c r="L9" i="16"/>
  <c r="J9" i="16"/>
  <c r="M8" i="16"/>
  <c r="L8" i="16"/>
  <c r="J8" i="16"/>
  <c r="M7" i="16"/>
  <c r="L7" i="16"/>
  <c r="J7" i="16"/>
  <c r="M5" i="16"/>
  <c r="L5" i="16"/>
  <c r="M4" i="16"/>
  <c r="L4" i="16"/>
  <c r="M3" i="16"/>
  <c r="L3" i="16"/>
  <c r="I65" i="15"/>
  <c r="F65" i="15"/>
  <c r="M61" i="15"/>
  <c r="L61" i="15"/>
  <c r="J61" i="15"/>
  <c r="M60" i="15"/>
  <c r="L60" i="15"/>
  <c r="J60" i="15"/>
  <c r="M59" i="15"/>
  <c r="L59" i="15"/>
  <c r="J59" i="15"/>
  <c r="M57" i="15"/>
  <c r="L57" i="15"/>
  <c r="J57" i="15"/>
  <c r="M56" i="15"/>
  <c r="L56" i="15"/>
  <c r="J56" i="15"/>
  <c r="M55" i="15"/>
  <c r="L55" i="15"/>
  <c r="J55" i="15"/>
  <c r="M53" i="15"/>
  <c r="L53" i="15"/>
  <c r="M52" i="15"/>
  <c r="L52" i="15"/>
  <c r="J52" i="15"/>
  <c r="M51" i="15"/>
  <c r="L51" i="15"/>
  <c r="J51" i="15"/>
  <c r="M49" i="15"/>
  <c r="L49" i="15"/>
  <c r="J49" i="15"/>
  <c r="M48" i="15"/>
  <c r="L48" i="15"/>
  <c r="J48" i="15"/>
  <c r="M47" i="15"/>
  <c r="L47" i="15"/>
  <c r="J47" i="15"/>
  <c r="M45" i="15"/>
  <c r="L45" i="15"/>
  <c r="J45" i="15"/>
  <c r="M44" i="15"/>
  <c r="L44" i="15"/>
  <c r="J44" i="15"/>
  <c r="M43" i="15"/>
  <c r="L43" i="15"/>
  <c r="J43" i="15"/>
  <c r="M41" i="15"/>
  <c r="L41" i="15"/>
  <c r="J41" i="15"/>
  <c r="M40" i="15"/>
  <c r="L40" i="15"/>
  <c r="J40" i="15"/>
  <c r="M39" i="15"/>
  <c r="L39" i="15"/>
  <c r="J39" i="15"/>
  <c r="M37" i="15"/>
  <c r="L37" i="15"/>
  <c r="J37" i="15"/>
  <c r="M36" i="15"/>
  <c r="L36" i="15"/>
  <c r="J36" i="15"/>
  <c r="M35" i="15"/>
  <c r="L35" i="15"/>
  <c r="J35" i="15"/>
  <c r="M33" i="15"/>
  <c r="L33" i="15"/>
  <c r="J33" i="15"/>
  <c r="M32" i="15"/>
  <c r="L32" i="15"/>
  <c r="J32" i="15"/>
  <c r="M31" i="15"/>
  <c r="L31" i="15"/>
  <c r="J31" i="15"/>
  <c r="M29" i="15"/>
  <c r="L29" i="15"/>
  <c r="J29" i="15"/>
  <c r="M28" i="15"/>
  <c r="L28" i="15"/>
  <c r="J28" i="15"/>
  <c r="M27" i="15"/>
  <c r="L27" i="15"/>
  <c r="J27" i="15"/>
  <c r="M25" i="15"/>
  <c r="L25" i="15"/>
  <c r="J25" i="15"/>
  <c r="M24" i="15"/>
  <c r="L24" i="15"/>
  <c r="J24" i="15"/>
  <c r="M23" i="15"/>
  <c r="L23" i="15"/>
  <c r="J23" i="15"/>
  <c r="M21" i="15"/>
  <c r="L21" i="15"/>
  <c r="J21" i="15"/>
  <c r="M20" i="15"/>
  <c r="L20" i="15"/>
  <c r="J20" i="15"/>
  <c r="M19" i="15"/>
  <c r="L19" i="15"/>
  <c r="J19" i="15"/>
  <c r="M17" i="15"/>
  <c r="L17" i="15"/>
  <c r="J17" i="15"/>
  <c r="M16" i="15"/>
  <c r="L16" i="15"/>
  <c r="J16" i="15"/>
  <c r="M15" i="15"/>
  <c r="L15" i="15"/>
  <c r="J15" i="15"/>
  <c r="M13" i="15"/>
  <c r="L13" i="15"/>
  <c r="J13" i="15"/>
  <c r="M12" i="15"/>
  <c r="L12" i="15"/>
  <c r="J12" i="15"/>
  <c r="M11" i="15"/>
  <c r="L11" i="15"/>
  <c r="J11" i="15"/>
  <c r="M9" i="15"/>
  <c r="L9" i="15"/>
  <c r="J9" i="15"/>
  <c r="M8" i="15"/>
  <c r="L8" i="15"/>
  <c r="J8" i="15"/>
  <c r="M7" i="15"/>
  <c r="L7" i="15"/>
  <c r="J7" i="15"/>
  <c r="M5" i="15"/>
  <c r="L5" i="15"/>
  <c r="J5" i="15"/>
  <c r="M4" i="15"/>
  <c r="L4" i="15"/>
  <c r="J4" i="15"/>
  <c r="M3" i="15"/>
  <c r="L3" i="15"/>
  <c r="J3" i="15"/>
  <c r="I65" i="14"/>
  <c r="F65" i="14"/>
  <c r="M61" i="14"/>
  <c r="L61" i="14"/>
  <c r="J61" i="14"/>
  <c r="M60" i="14"/>
  <c r="L60" i="14"/>
  <c r="J60" i="14"/>
  <c r="M59" i="14"/>
  <c r="L59" i="14"/>
  <c r="J59" i="14"/>
  <c r="M57" i="14"/>
  <c r="L57" i="14"/>
  <c r="J57" i="14"/>
  <c r="M56" i="14"/>
  <c r="L56" i="14"/>
  <c r="J56" i="14"/>
  <c r="M55" i="14"/>
  <c r="L55" i="14"/>
  <c r="J55" i="14"/>
  <c r="M53" i="14"/>
  <c r="L53" i="14"/>
  <c r="J53" i="14"/>
  <c r="M52" i="14"/>
  <c r="L52" i="14"/>
  <c r="J52" i="14"/>
  <c r="M51" i="14"/>
  <c r="L51" i="14"/>
  <c r="J51" i="14"/>
  <c r="M49" i="14"/>
  <c r="L49" i="14"/>
  <c r="J49" i="14"/>
  <c r="M48" i="14"/>
  <c r="L48" i="14"/>
  <c r="J48" i="14"/>
  <c r="M47" i="14"/>
  <c r="L47" i="14"/>
  <c r="J47" i="14"/>
  <c r="M45" i="14"/>
  <c r="L45" i="14"/>
  <c r="J45" i="14"/>
  <c r="M44" i="14"/>
  <c r="L44" i="14"/>
  <c r="J44" i="14"/>
  <c r="M43" i="14"/>
  <c r="L43" i="14"/>
  <c r="J43" i="14"/>
  <c r="M41" i="14"/>
  <c r="L41" i="14"/>
  <c r="J41" i="14"/>
  <c r="M40" i="14"/>
  <c r="L40" i="14"/>
  <c r="J40" i="14"/>
  <c r="M39" i="14"/>
  <c r="L39" i="14"/>
  <c r="J39" i="14"/>
  <c r="M37" i="14"/>
  <c r="L37" i="14"/>
  <c r="J37" i="14"/>
  <c r="M36" i="14"/>
  <c r="L36" i="14"/>
  <c r="J36" i="14"/>
  <c r="M35" i="14"/>
  <c r="L35" i="14"/>
  <c r="J35" i="14"/>
  <c r="M33" i="14"/>
  <c r="L33" i="14"/>
  <c r="J33" i="14"/>
  <c r="M32" i="14"/>
  <c r="L32" i="14"/>
  <c r="J32" i="14"/>
  <c r="M31" i="14"/>
  <c r="L31" i="14"/>
  <c r="J31" i="14"/>
  <c r="M29" i="14"/>
  <c r="L29" i="14"/>
  <c r="J29" i="14"/>
  <c r="M28" i="14"/>
  <c r="L28" i="14"/>
  <c r="J28" i="14"/>
  <c r="M27" i="14"/>
  <c r="L27" i="14"/>
  <c r="J27" i="14"/>
  <c r="M25" i="14"/>
  <c r="L25" i="14"/>
  <c r="J25" i="14"/>
  <c r="M24" i="14"/>
  <c r="L24" i="14"/>
  <c r="J24" i="14"/>
  <c r="M23" i="14"/>
  <c r="L23" i="14"/>
  <c r="J23" i="14"/>
  <c r="M21" i="14"/>
  <c r="L21" i="14"/>
  <c r="J21" i="14"/>
  <c r="M20" i="14"/>
  <c r="L20" i="14"/>
  <c r="J20" i="14"/>
  <c r="M19" i="14"/>
  <c r="L19" i="14"/>
  <c r="J19" i="14"/>
  <c r="M17" i="14"/>
  <c r="L17" i="14"/>
  <c r="J17" i="14"/>
  <c r="M16" i="14"/>
  <c r="L16" i="14"/>
  <c r="J16" i="14"/>
  <c r="M15" i="14"/>
  <c r="L15" i="14"/>
  <c r="J15" i="14"/>
  <c r="M13" i="14"/>
  <c r="L13" i="14"/>
  <c r="J13" i="14"/>
  <c r="M12" i="14"/>
  <c r="L12" i="14"/>
  <c r="J12" i="14"/>
  <c r="M11" i="14"/>
  <c r="L11" i="14"/>
  <c r="J11" i="14"/>
  <c r="M9" i="14"/>
  <c r="L9" i="14"/>
  <c r="J9" i="14"/>
  <c r="M8" i="14"/>
  <c r="L8" i="14"/>
  <c r="J8" i="14"/>
  <c r="M7" i="14"/>
  <c r="M3" i="14" s="1"/>
  <c r="L7" i="14"/>
  <c r="J7" i="14"/>
  <c r="M5" i="14"/>
  <c r="L5" i="14"/>
  <c r="J5" i="14"/>
  <c r="M4" i="14"/>
  <c r="L4" i="14"/>
  <c r="J4" i="14"/>
  <c r="L3" i="14"/>
  <c r="J3" i="14"/>
  <c r="I110" i="13"/>
  <c r="F110" i="13"/>
  <c r="M106" i="13"/>
  <c r="L106" i="13"/>
  <c r="J106" i="13"/>
  <c r="M105" i="13"/>
  <c r="L105" i="13"/>
  <c r="J105" i="13"/>
  <c r="M104" i="13"/>
  <c r="L104" i="13"/>
  <c r="J104" i="13"/>
  <c r="M103" i="13"/>
  <c r="L103" i="13"/>
  <c r="J103" i="13"/>
  <c r="M102" i="13"/>
  <c r="L102" i="13"/>
  <c r="J102" i="13"/>
  <c r="M101" i="13"/>
  <c r="L101" i="13"/>
  <c r="J101" i="13"/>
  <c r="M99" i="13"/>
  <c r="L99" i="13"/>
  <c r="J99" i="13"/>
  <c r="M98" i="13"/>
  <c r="L98" i="13"/>
  <c r="J98" i="13"/>
  <c r="M97" i="13"/>
  <c r="L97" i="13"/>
  <c r="J97" i="13"/>
  <c r="M96" i="13"/>
  <c r="L96" i="13"/>
  <c r="J96" i="13"/>
  <c r="M95" i="13"/>
  <c r="L95" i="13"/>
  <c r="J95" i="13"/>
  <c r="M94" i="13"/>
  <c r="L94" i="13"/>
  <c r="J94" i="13"/>
  <c r="M92" i="13"/>
  <c r="L92" i="13"/>
  <c r="J92" i="13"/>
  <c r="M91" i="13"/>
  <c r="L91" i="13"/>
  <c r="J91" i="13"/>
  <c r="M90" i="13"/>
  <c r="L90" i="13"/>
  <c r="J90" i="13"/>
  <c r="M89" i="13"/>
  <c r="L89" i="13"/>
  <c r="J89" i="13"/>
  <c r="M88" i="13"/>
  <c r="L88" i="13"/>
  <c r="J88" i="13"/>
  <c r="M87" i="13"/>
  <c r="L87" i="13"/>
  <c r="J87" i="13"/>
  <c r="M85" i="13"/>
  <c r="L85" i="13"/>
  <c r="J85" i="13"/>
  <c r="M84" i="13"/>
  <c r="L84" i="13"/>
  <c r="J84" i="13"/>
  <c r="M83" i="13"/>
  <c r="L83" i="13"/>
  <c r="J83" i="13"/>
  <c r="M82" i="13"/>
  <c r="L82" i="13"/>
  <c r="J82" i="13"/>
  <c r="M81" i="13"/>
  <c r="L81" i="13"/>
  <c r="J81" i="13"/>
  <c r="M80" i="13"/>
  <c r="L80" i="13"/>
  <c r="J80" i="13"/>
  <c r="M78" i="13"/>
  <c r="L78" i="13"/>
  <c r="J78" i="13"/>
  <c r="M77" i="13"/>
  <c r="L77" i="13"/>
  <c r="J77" i="13"/>
  <c r="M76" i="13"/>
  <c r="L76" i="13"/>
  <c r="J76" i="13"/>
  <c r="M75" i="13"/>
  <c r="L75" i="13"/>
  <c r="J75" i="13"/>
  <c r="M74" i="13"/>
  <c r="L74" i="13"/>
  <c r="J74" i="13"/>
  <c r="M73" i="13"/>
  <c r="L73" i="13"/>
  <c r="J73" i="13"/>
  <c r="M71" i="13"/>
  <c r="L71" i="13"/>
  <c r="J71" i="13"/>
  <c r="M70" i="13"/>
  <c r="L70" i="13"/>
  <c r="J70" i="13"/>
  <c r="M69" i="13"/>
  <c r="L69" i="13"/>
  <c r="J69" i="13"/>
  <c r="M68" i="13"/>
  <c r="L68" i="13"/>
  <c r="J68" i="13"/>
  <c r="M67" i="13"/>
  <c r="L67" i="13"/>
  <c r="J67" i="13"/>
  <c r="M66" i="13"/>
  <c r="L66" i="13"/>
  <c r="J66" i="13"/>
  <c r="M64" i="13"/>
  <c r="L64" i="13"/>
  <c r="J64" i="13"/>
  <c r="M63" i="13"/>
  <c r="L63" i="13"/>
  <c r="J63" i="13"/>
  <c r="M62" i="13"/>
  <c r="L62" i="13"/>
  <c r="J62" i="13"/>
  <c r="M61" i="13"/>
  <c r="L61" i="13"/>
  <c r="J61" i="13"/>
  <c r="M60" i="13"/>
  <c r="L60" i="13"/>
  <c r="J60" i="13"/>
  <c r="M59" i="13"/>
  <c r="L59" i="13"/>
  <c r="J59" i="13"/>
  <c r="M57" i="13"/>
  <c r="L57" i="13"/>
  <c r="J57" i="13"/>
  <c r="M56" i="13"/>
  <c r="L56" i="13"/>
  <c r="J56" i="13"/>
  <c r="M55" i="13"/>
  <c r="L55" i="13"/>
  <c r="J55" i="13"/>
  <c r="M54" i="13"/>
  <c r="L54" i="13"/>
  <c r="J54" i="13"/>
  <c r="M53" i="13"/>
  <c r="L53" i="13"/>
  <c r="J53" i="13"/>
  <c r="M52" i="13"/>
  <c r="L52" i="13"/>
  <c r="J52" i="13"/>
  <c r="M50" i="13"/>
  <c r="L50" i="13"/>
  <c r="J50" i="13"/>
  <c r="M49" i="13"/>
  <c r="L49" i="13"/>
  <c r="J49" i="13"/>
  <c r="M48" i="13"/>
  <c r="L48" i="13"/>
  <c r="J48" i="13"/>
  <c r="M47" i="13"/>
  <c r="L47" i="13"/>
  <c r="J47" i="13"/>
  <c r="M46" i="13"/>
  <c r="L46" i="13"/>
  <c r="J46" i="13"/>
  <c r="M45" i="13"/>
  <c r="L45" i="13"/>
  <c r="J45" i="13"/>
  <c r="M43" i="13"/>
  <c r="L43" i="13"/>
  <c r="J43" i="13"/>
  <c r="M42" i="13"/>
  <c r="L42" i="13"/>
  <c r="J42" i="13"/>
  <c r="M41" i="13"/>
  <c r="L41" i="13"/>
  <c r="J41" i="13"/>
  <c r="M40" i="13"/>
  <c r="L40" i="13"/>
  <c r="J40" i="13"/>
  <c r="M39" i="13"/>
  <c r="L39" i="13"/>
  <c r="J39" i="13"/>
  <c r="M38" i="13"/>
  <c r="L38" i="13"/>
  <c r="J38" i="13"/>
  <c r="M36" i="13"/>
  <c r="L36" i="13"/>
  <c r="J36" i="13"/>
  <c r="M35" i="13"/>
  <c r="L35" i="13"/>
  <c r="J35" i="13"/>
  <c r="M34" i="13"/>
  <c r="L34" i="13"/>
  <c r="J34" i="13"/>
  <c r="M33" i="13"/>
  <c r="L33" i="13"/>
  <c r="J33" i="13"/>
  <c r="M32" i="13"/>
  <c r="L32" i="13"/>
  <c r="J32" i="13"/>
  <c r="M31" i="13"/>
  <c r="L31" i="13"/>
  <c r="J31" i="13"/>
  <c r="M29" i="13"/>
  <c r="L29" i="13"/>
  <c r="J29" i="13"/>
  <c r="M28" i="13"/>
  <c r="L28" i="13"/>
  <c r="J28" i="13"/>
  <c r="M27" i="13"/>
  <c r="L27" i="13"/>
  <c r="J27" i="13"/>
  <c r="M26" i="13"/>
  <c r="L26" i="13"/>
  <c r="J26" i="13"/>
  <c r="M25" i="13"/>
  <c r="L25" i="13"/>
  <c r="J25" i="13"/>
  <c r="M24" i="13"/>
  <c r="L24" i="13"/>
  <c r="J24" i="13"/>
  <c r="M22" i="13"/>
  <c r="L22" i="13"/>
  <c r="J22" i="13"/>
  <c r="M21" i="13"/>
  <c r="L21" i="13"/>
  <c r="J21" i="13"/>
  <c r="M20" i="13"/>
  <c r="L20" i="13"/>
  <c r="J20" i="13"/>
  <c r="M19" i="13"/>
  <c r="L19" i="13"/>
  <c r="J19" i="13"/>
  <c r="M18" i="13"/>
  <c r="L18" i="13"/>
  <c r="J18" i="13"/>
  <c r="M17" i="13"/>
  <c r="L17" i="13"/>
  <c r="J17" i="13"/>
  <c r="M15" i="13"/>
  <c r="L15" i="13"/>
  <c r="J15" i="13"/>
  <c r="M14" i="13"/>
  <c r="L14" i="13"/>
  <c r="J14" i="13"/>
  <c r="M13" i="13"/>
  <c r="L13" i="13"/>
  <c r="J13" i="13"/>
  <c r="M12" i="13"/>
  <c r="L12" i="13"/>
  <c r="J12" i="13"/>
  <c r="M11" i="13"/>
  <c r="L11" i="13"/>
  <c r="J11" i="13"/>
  <c r="M10" i="13"/>
  <c r="L10" i="13"/>
  <c r="J10" i="13"/>
  <c r="M8" i="13"/>
  <c r="L8" i="13"/>
  <c r="J8" i="13"/>
  <c r="M7" i="13"/>
  <c r="L7" i="13"/>
  <c r="J7" i="13"/>
  <c r="M6" i="13"/>
  <c r="L6" i="13"/>
  <c r="J6" i="13"/>
  <c r="M5" i="13"/>
  <c r="L5" i="13"/>
  <c r="J5" i="13"/>
  <c r="M4" i="13"/>
  <c r="L4" i="13"/>
  <c r="J4" i="13"/>
  <c r="M3" i="13"/>
  <c r="L3" i="13"/>
  <c r="J3" i="13"/>
  <c r="I65" i="12"/>
  <c r="F65" i="12"/>
  <c r="M61" i="12"/>
  <c r="L61" i="12"/>
  <c r="J61" i="12"/>
  <c r="M60" i="12"/>
  <c r="L60" i="12"/>
  <c r="J60" i="12"/>
  <c r="M59" i="12"/>
  <c r="L59" i="12"/>
  <c r="J59" i="12"/>
  <c r="M57" i="12"/>
  <c r="L57" i="12"/>
  <c r="J57" i="12"/>
  <c r="M56" i="12"/>
  <c r="L56" i="12"/>
  <c r="J56" i="12"/>
  <c r="M55" i="12"/>
  <c r="L55" i="12"/>
  <c r="J55" i="12"/>
  <c r="M53" i="12"/>
  <c r="L53" i="12"/>
  <c r="J53" i="12"/>
  <c r="M52" i="12"/>
  <c r="L52" i="12"/>
  <c r="J52" i="12"/>
  <c r="M51" i="12"/>
  <c r="L51" i="12"/>
  <c r="J51" i="12"/>
  <c r="M49" i="12"/>
  <c r="L49" i="12"/>
  <c r="J49" i="12"/>
  <c r="M48" i="12"/>
  <c r="L48" i="12"/>
  <c r="J48" i="12"/>
  <c r="M47" i="12"/>
  <c r="L47" i="12"/>
  <c r="J47" i="12"/>
  <c r="M45" i="12"/>
  <c r="L45" i="12"/>
  <c r="J45" i="12"/>
  <c r="M44" i="12"/>
  <c r="L44" i="12"/>
  <c r="J44" i="12"/>
  <c r="M43" i="12"/>
  <c r="L43" i="12"/>
  <c r="J43" i="12"/>
  <c r="M41" i="12"/>
  <c r="L41" i="12"/>
  <c r="J41" i="12"/>
  <c r="M40" i="12"/>
  <c r="L40" i="12"/>
  <c r="J40" i="12"/>
  <c r="M39" i="12"/>
  <c r="L39" i="12"/>
  <c r="J39" i="12"/>
  <c r="M37" i="12"/>
  <c r="L37" i="12"/>
  <c r="J37" i="12"/>
  <c r="M36" i="12"/>
  <c r="L36" i="12"/>
  <c r="J36" i="12"/>
  <c r="M35" i="12"/>
  <c r="L35" i="12"/>
  <c r="J35" i="12"/>
  <c r="M33" i="12"/>
  <c r="L33" i="12"/>
  <c r="J33" i="12"/>
  <c r="M32" i="12"/>
  <c r="L32" i="12"/>
  <c r="J32" i="12"/>
  <c r="M31" i="12"/>
  <c r="L31" i="12"/>
  <c r="J31" i="12"/>
  <c r="M29" i="12"/>
  <c r="L29" i="12"/>
  <c r="J29" i="12"/>
  <c r="M28" i="12"/>
  <c r="L28" i="12"/>
  <c r="J28" i="12"/>
  <c r="M27" i="12"/>
  <c r="L27" i="12"/>
  <c r="J27" i="12"/>
  <c r="M25" i="12"/>
  <c r="L25" i="12"/>
  <c r="J25" i="12"/>
  <c r="M24" i="12"/>
  <c r="L24" i="12"/>
  <c r="J24" i="12"/>
  <c r="M23" i="12"/>
  <c r="L23" i="12"/>
  <c r="J23" i="12"/>
  <c r="M21" i="12"/>
  <c r="L21" i="12"/>
  <c r="J21" i="12"/>
  <c r="M20" i="12"/>
  <c r="L20" i="12"/>
  <c r="J20" i="12"/>
  <c r="M19" i="12"/>
  <c r="L19" i="12"/>
  <c r="J19" i="12"/>
  <c r="M17" i="12"/>
  <c r="L17" i="12"/>
  <c r="J17" i="12"/>
  <c r="M16" i="12"/>
  <c r="L16" i="12"/>
  <c r="J16" i="12"/>
  <c r="M15" i="12"/>
  <c r="L15" i="12"/>
  <c r="J15" i="12"/>
  <c r="M13" i="12"/>
  <c r="L13" i="12"/>
  <c r="J13" i="12"/>
  <c r="M12" i="12"/>
  <c r="L12" i="12"/>
  <c r="J12" i="12"/>
  <c r="M11" i="12"/>
  <c r="L11" i="12"/>
  <c r="J11" i="12"/>
  <c r="M9" i="12"/>
  <c r="L9" i="12"/>
  <c r="J9" i="12"/>
  <c r="M8" i="12"/>
  <c r="L8" i="12"/>
  <c r="J8" i="12"/>
  <c r="M7" i="12"/>
  <c r="L7" i="12"/>
  <c r="M5" i="12"/>
  <c r="L5" i="12"/>
  <c r="J5" i="12"/>
  <c r="M4" i="12"/>
  <c r="L4" i="12"/>
  <c r="J4" i="12"/>
  <c r="M3" i="12"/>
  <c r="L3" i="12"/>
  <c r="J3" i="12"/>
  <c r="I65" i="11"/>
  <c r="F65" i="11"/>
  <c r="M61" i="11"/>
  <c r="L61" i="11"/>
  <c r="J61" i="11"/>
  <c r="M60" i="11"/>
  <c r="L60" i="11"/>
  <c r="J60" i="11"/>
  <c r="M59" i="11"/>
  <c r="L59" i="11"/>
  <c r="J59" i="11"/>
  <c r="M57" i="11"/>
  <c r="L57" i="11"/>
  <c r="J57" i="11"/>
  <c r="M56" i="11"/>
  <c r="L56" i="11"/>
  <c r="J56" i="11"/>
  <c r="M55" i="11"/>
  <c r="L55" i="11"/>
  <c r="J55" i="11"/>
  <c r="M53" i="11"/>
  <c r="L53" i="11"/>
  <c r="J53" i="11"/>
  <c r="M52" i="11"/>
  <c r="L52" i="11"/>
  <c r="J52" i="11"/>
  <c r="M51" i="11"/>
  <c r="L51" i="11"/>
  <c r="J51" i="11"/>
  <c r="M49" i="11"/>
  <c r="L49" i="11"/>
  <c r="J49" i="11"/>
  <c r="M48" i="11"/>
  <c r="L48" i="11"/>
  <c r="J48" i="11"/>
  <c r="M47" i="11"/>
  <c r="L47" i="11"/>
  <c r="J47" i="11"/>
  <c r="M45" i="11"/>
  <c r="L45" i="11"/>
  <c r="J45" i="11"/>
  <c r="M44" i="11"/>
  <c r="L44" i="11"/>
  <c r="J44" i="11"/>
  <c r="M43" i="11"/>
  <c r="L43" i="11"/>
  <c r="J43" i="11"/>
  <c r="M41" i="11"/>
  <c r="L41" i="11"/>
  <c r="J41" i="11"/>
  <c r="M40" i="11"/>
  <c r="L40" i="11"/>
  <c r="J40" i="11"/>
  <c r="M39" i="11"/>
  <c r="L39" i="11"/>
  <c r="J39" i="11"/>
  <c r="M37" i="11"/>
  <c r="L37" i="11"/>
  <c r="J37" i="11"/>
  <c r="M36" i="11"/>
  <c r="L36" i="11"/>
  <c r="J36" i="11"/>
  <c r="M35" i="11"/>
  <c r="L35" i="11"/>
  <c r="J35" i="11"/>
  <c r="M33" i="11"/>
  <c r="L33" i="11"/>
  <c r="J33" i="11"/>
  <c r="M32" i="11"/>
  <c r="L32" i="11"/>
  <c r="J32" i="11"/>
  <c r="M31" i="11"/>
  <c r="L31" i="11"/>
  <c r="J31" i="11"/>
  <c r="M28" i="11"/>
  <c r="L28" i="11"/>
  <c r="J28" i="11"/>
  <c r="M27" i="11"/>
  <c r="L27" i="11"/>
  <c r="J27" i="11"/>
  <c r="M25" i="11"/>
  <c r="L25" i="11"/>
  <c r="J25" i="11"/>
  <c r="M24" i="11"/>
  <c r="L24" i="11"/>
  <c r="J24" i="11"/>
  <c r="M23" i="11"/>
  <c r="L23" i="11"/>
  <c r="J23" i="11"/>
  <c r="M21" i="11"/>
  <c r="L21" i="11"/>
  <c r="J21" i="11"/>
  <c r="M20" i="11"/>
  <c r="L20" i="11"/>
  <c r="J20" i="11"/>
  <c r="M19" i="11"/>
  <c r="L19" i="11"/>
  <c r="J19" i="11"/>
  <c r="M17" i="11"/>
  <c r="L17" i="11"/>
  <c r="J17" i="11"/>
  <c r="M16" i="11"/>
  <c r="L16" i="11"/>
  <c r="J16" i="11"/>
  <c r="M15" i="11"/>
  <c r="L15" i="11"/>
  <c r="J15" i="11"/>
  <c r="M13" i="11"/>
  <c r="L13" i="11"/>
  <c r="J13" i="11"/>
  <c r="M12" i="11"/>
  <c r="L12" i="11"/>
  <c r="J12" i="11"/>
  <c r="M11" i="11"/>
  <c r="L11" i="11"/>
  <c r="J11" i="11"/>
  <c r="M9" i="11"/>
  <c r="L9" i="11"/>
  <c r="J9" i="11"/>
  <c r="M8" i="11"/>
  <c r="L8" i="11"/>
  <c r="J8" i="11"/>
  <c r="M7" i="11"/>
  <c r="L7" i="11"/>
  <c r="J7" i="11"/>
  <c r="M5" i="11"/>
  <c r="L5" i="11"/>
  <c r="J5" i="11"/>
  <c r="M4" i="11"/>
  <c r="L4" i="11"/>
  <c r="J4" i="11"/>
  <c r="M3" i="11"/>
  <c r="L3" i="11"/>
  <c r="J3" i="11"/>
  <c r="I95" i="10"/>
  <c r="F95" i="10"/>
  <c r="M91" i="10"/>
  <c r="L91" i="10"/>
  <c r="J91" i="10"/>
  <c r="M90" i="10"/>
  <c r="L90" i="10"/>
  <c r="J90" i="10"/>
  <c r="M89" i="10"/>
  <c r="L89" i="10"/>
  <c r="J89" i="10"/>
  <c r="M88" i="10"/>
  <c r="L88" i="10"/>
  <c r="J88" i="10"/>
  <c r="M87" i="10"/>
  <c r="L87" i="10"/>
  <c r="J87" i="10"/>
  <c r="M85" i="10"/>
  <c r="L85" i="10"/>
  <c r="M84" i="10"/>
  <c r="L84" i="10"/>
  <c r="J84" i="10"/>
  <c r="M83" i="10"/>
  <c r="L83" i="10"/>
  <c r="J83" i="10"/>
  <c r="M82" i="10"/>
  <c r="L82" i="10"/>
  <c r="J82" i="10"/>
  <c r="M81" i="10"/>
  <c r="L81" i="10"/>
  <c r="J81" i="10"/>
  <c r="M79" i="10"/>
  <c r="L79" i="10"/>
  <c r="J79" i="10"/>
  <c r="M78" i="10"/>
  <c r="L78" i="10"/>
  <c r="M77" i="10"/>
  <c r="L77" i="10"/>
  <c r="J77" i="10"/>
  <c r="M76" i="10"/>
  <c r="L76" i="10"/>
  <c r="J76" i="10"/>
  <c r="M75" i="10"/>
  <c r="L75" i="10"/>
  <c r="M73" i="10"/>
  <c r="L73" i="10"/>
  <c r="J73" i="10"/>
  <c r="M72" i="10"/>
  <c r="L72" i="10"/>
  <c r="J72" i="10"/>
  <c r="M71" i="10"/>
  <c r="L71" i="10"/>
  <c r="J71" i="10"/>
  <c r="M70" i="10"/>
  <c r="L70" i="10"/>
  <c r="J70" i="10"/>
  <c r="M69" i="10"/>
  <c r="L69" i="10"/>
  <c r="J69" i="10"/>
  <c r="M67" i="10"/>
  <c r="L67" i="10"/>
  <c r="J67" i="10"/>
  <c r="M66" i="10"/>
  <c r="L66" i="10"/>
  <c r="J66" i="10"/>
  <c r="M65" i="10"/>
  <c r="L65" i="10"/>
  <c r="J65" i="10"/>
  <c r="M64" i="10"/>
  <c r="L64" i="10"/>
  <c r="J64" i="10"/>
  <c r="M63" i="10"/>
  <c r="L63" i="10"/>
  <c r="J63" i="10"/>
  <c r="M61" i="10"/>
  <c r="L61" i="10"/>
  <c r="M60" i="10"/>
  <c r="L60" i="10"/>
  <c r="J60" i="10"/>
  <c r="M59" i="10"/>
  <c r="L59" i="10"/>
  <c r="J59" i="10"/>
  <c r="M58" i="10"/>
  <c r="L58" i="10"/>
  <c r="J58" i="10"/>
  <c r="M57" i="10"/>
  <c r="L57" i="10"/>
  <c r="J57" i="10"/>
  <c r="M55" i="10"/>
  <c r="L55" i="10"/>
  <c r="J55" i="10"/>
  <c r="M54" i="10"/>
  <c r="L54" i="10"/>
  <c r="J54" i="10"/>
  <c r="M53" i="10"/>
  <c r="L53" i="10"/>
  <c r="J53" i="10"/>
  <c r="M52" i="10"/>
  <c r="L52" i="10"/>
  <c r="J52" i="10"/>
  <c r="M51" i="10"/>
  <c r="L51" i="10"/>
  <c r="J51" i="10"/>
  <c r="M49" i="10"/>
  <c r="L49" i="10"/>
  <c r="J49" i="10"/>
  <c r="M48" i="10"/>
  <c r="L48" i="10"/>
  <c r="J48" i="10"/>
  <c r="M47" i="10"/>
  <c r="L47" i="10"/>
  <c r="J47" i="10"/>
  <c r="M46" i="10"/>
  <c r="L46" i="10"/>
  <c r="J46" i="10"/>
  <c r="M45" i="10"/>
  <c r="L45" i="10"/>
  <c r="J45" i="10"/>
  <c r="M43" i="10"/>
  <c r="L43" i="10"/>
  <c r="J43" i="10"/>
  <c r="M42" i="10"/>
  <c r="L42" i="10"/>
  <c r="J42" i="10"/>
  <c r="M41" i="10"/>
  <c r="L41" i="10"/>
  <c r="J41" i="10"/>
  <c r="M40" i="10"/>
  <c r="L40" i="10"/>
  <c r="J40" i="10"/>
  <c r="M39" i="10"/>
  <c r="L39" i="10"/>
  <c r="J39" i="10"/>
  <c r="M37" i="10"/>
  <c r="L37" i="10"/>
  <c r="J37" i="10"/>
  <c r="M36" i="10"/>
  <c r="L36" i="10"/>
  <c r="J36" i="10"/>
  <c r="M35" i="10"/>
  <c r="L35" i="10"/>
  <c r="J35" i="10"/>
  <c r="M34" i="10"/>
  <c r="L34" i="10"/>
  <c r="J34" i="10"/>
  <c r="M33" i="10"/>
  <c r="L33" i="10"/>
  <c r="J33" i="10"/>
  <c r="M31" i="10"/>
  <c r="L31" i="10"/>
  <c r="M30" i="10"/>
  <c r="L30" i="10"/>
  <c r="J30" i="10"/>
  <c r="M29" i="10"/>
  <c r="L29" i="10"/>
  <c r="J29" i="10"/>
  <c r="M28" i="10"/>
  <c r="L28" i="10"/>
  <c r="J28" i="10"/>
  <c r="M27" i="10"/>
  <c r="L27" i="10"/>
  <c r="M24" i="10"/>
  <c r="M23" i="10"/>
  <c r="L23" i="10"/>
  <c r="J23" i="10"/>
  <c r="M22" i="10"/>
  <c r="L22" i="10"/>
  <c r="J22" i="10"/>
  <c r="M21" i="10"/>
  <c r="L21" i="10"/>
  <c r="J21" i="10"/>
  <c r="M19" i="10"/>
  <c r="L19" i="10"/>
  <c r="J19" i="10"/>
  <c r="M18" i="10"/>
  <c r="L18" i="10"/>
  <c r="J18" i="10"/>
  <c r="M17" i="10"/>
  <c r="L17" i="10"/>
  <c r="J17" i="10"/>
  <c r="M16" i="10"/>
  <c r="L16" i="10"/>
  <c r="J16" i="10"/>
  <c r="M15" i="10"/>
  <c r="L15" i="10"/>
  <c r="J15" i="10"/>
  <c r="M13" i="10"/>
  <c r="L13" i="10"/>
  <c r="J13" i="10"/>
  <c r="M12" i="10"/>
  <c r="L12" i="10"/>
  <c r="J12" i="10"/>
  <c r="M11" i="10"/>
  <c r="L11" i="10"/>
  <c r="J11" i="10"/>
  <c r="M10" i="10"/>
  <c r="L10" i="10"/>
  <c r="J10" i="10"/>
  <c r="M9" i="10"/>
  <c r="L9" i="10"/>
  <c r="J9" i="10"/>
  <c r="M7" i="10"/>
  <c r="L7" i="10"/>
  <c r="J7" i="10"/>
  <c r="M6" i="10"/>
  <c r="L6" i="10"/>
  <c r="J6" i="10"/>
  <c r="M5" i="10"/>
  <c r="L5" i="10"/>
  <c r="J5" i="10"/>
  <c r="M4" i="10"/>
  <c r="L4" i="10"/>
  <c r="J4" i="10"/>
  <c r="M3" i="10"/>
  <c r="L3" i="10"/>
  <c r="J3" i="10"/>
  <c r="I94" i="9"/>
  <c r="F94" i="9"/>
  <c r="M91" i="9"/>
  <c r="L91" i="9"/>
  <c r="J91" i="9"/>
  <c r="M90" i="9"/>
  <c r="L90" i="9"/>
  <c r="J90" i="9"/>
  <c r="M89" i="9"/>
  <c r="L89" i="9"/>
  <c r="J89" i="9"/>
  <c r="L88" i="9"/>
  <c r="J88" i="9"/>
  <c r="M87" i="9"/>
  <c r="L87" i="9"/>
  <c r="J87" i="9"/>
  <c r="M85" i="9"/>
  <c r="L85" i="9"/>
  <c r="J85" i="9"/>
  <c r="M84" i="9"/>
  <c r="L84" i="9"/>
  <c r="J84" i="9"/>
  <c r="M83" i="9"/>
  <c r="L83" i="9"/>
  <c r="J83" i="9"/>
  <c r="M82" i="9"/>
  <c r="L82" i="9"/>
  <c r="J82" i="9"/>
  <c r="M81" i="9"/>
  <c r="L81" i="9"/>
  <c r="J81" i="9"/>
  <c r="M79" i="9"/>
  <c r="L79" i="9"/>
  <c r="J79" i="9"/>
  <c r="M78" i="9"/>
  <c r="L78" i="9"/>
  <c r="J78" i="9"/>
  <c r="M77" i="9"/>
  <c r="L77" i="9"/>
  <c r="J77" i="9"/>
  <c r="M76" i="9"/>
  <c r="L76" i="9"/>
  <c r="J76" i="9"/>
  <c r="M75" i="9"/>
  <c r="L75" i="9"/>
  <c r="M73" i="9"/>
  <c r="L73" i="9"/>
  <c r="J73" i="9"/>
  <c r="M72" i="9"/>
  <c r="L72" i="9"/>
  <c r="J72" i="9"/>
  <c r="M71" i="9"/>
  <c r="L71" i="9"/>
  <c r="J71" i="9"/>
  <c r="M70" i="9"/>
  <c r="L70" i="9"/>
  <c r="J70" i="9"/>
  <c r="M69" i="9"/>
  <c r="L69" i="9"/>
  <c r="J69" i="9"/>
  <c r="M67" i="9"/>
  <c r="L67" i="9"/>
  <c r="J67" i="9"/>
  <c r="M66" i="9"/>
  <c r="L66" i="9"/>
  <c r="J66" i="9"/>
  <c r="M65" i="9"/>
  <c r="L65" i="9"/>
  <c r="J65" i="9"/>
  <c r="M64" i="9"/>
  <c r="L64" i="9"/>
  <c r="J64" i="9"/>
  <c r="M63" i="9"/>
  <c r="L63" i="9"/>
  <c r="J63" i="9"/>
  <c r="M61" i="9"/>
  <c r="L61" i="9"/>
  <c r="J61" i="9"/>
  <c r="M60" i="9"/>
  <c r="L60" i="9"/>
  <c r="J60" i="9"/>
  <c r="M59" i="9"/>
  <c r="L59" i="9"/>
  <c r="J59" i="9"/>
  <c r="M58" i="9"/>
  <c r="L58" i="9"/>
  <c r="J58" i="9"/>
  <c r="M57" i="9"/>
  <c r="L57" i="9"/>
  <c r="J57" i="9"/>
  <c r="M55" i="9"/>
  <c r="L55" i="9"/>
  <c r="J55" i="9"/>
  <c r="M54" i="9"/>
  <c r="L54" i="9"/>
  <c r="J54" i="9"/>
  <c r="M53" i="9"/>
  <c r="L53" i="9"/>
  <c r="J53" i="9"/>
  <c r="M52" i="9"/>
  <c r="L52" i="9"/>
  <c r="J52" i="9"/>
  <c r="M51" i="9"/>
  <c r="L51" i="9"/>
  <c r="J51" i="9"/>
  <c r="M49" i="9"/>
  <c r="L49" i="9"/>
  <c r="J49" i="9"/>
  <c r="M48" i="9"/>
  <c r="L48" i="9"/>
  <c r="J48" i="9"/>
  <c r="M47" i="9"/>
  <c r="L47" i="9"/>
  <c r="J47" i="9"/>
  <c r="M46" i="9"/>
  <c r="L46" i="9"/>
  <c r="J46" i="9"/>
  <c r="M45" i="9"/>
  <c r="L45" i="9"/>
  <c r="J45" i="9"/>
  <c r="M43" i="9"/>
  <c r="L43" i="9"/>
  <c r="J43" i="9"/>
  <c r="M42" i="9"/>
  <c r="L42" i="9"/>
  <c r="J42" i="9"/>
  <c r="M41" i="9"/>
  <c r="L41" i="9"/>
  <c r="J41" i="9"/>
  <c r="M40" i="9"/>
  <c r="L40" i="9"/>
  <c r="J40" i="9"/>
  <c r="M39" i="9"/>
  <c r="L39" i="9"/>
  <c r="J39" i="9"/>
  <c r="M37" i="9"/>
  <c r="L37" i="9"/>
  <c r="J37" i="9"/>
  <c r="M36" i="9"/>
  <c r="L36" i="9"/>
  <c r="J36" i="9"/>
  <c r="M35" i="9"/>
  <c r="L35" i="9"/>
  <c r="J35" i="9"/>
  <c r="M34" i="9"/>
  <c r="L34" i="9"/>
  <c r="J34" i="9"/>
  <c r="M33" i="9"/>
  <c r="L33" i="9"/>
  <c r="J33" i="9"/>
  <c r="M31" i="9"/>
  <c r="L31" i="9"/>
  <c r="J31" i="9"/>
  <c r="M30" i="9"/>
  <c r="L30" i="9"/>
  <c r="J30" i="9"/>
  <c r="M29" i="9"/>
  <c r="L29" i="9"/>
  <c r="J29" i="9"/>
  <c r="M28" i="9"/>
  <c r="L28" i="9"/>
  <c r="J28" i="9"/>
  <c r="M27" i="9"/>
  <c r="L27" i="9"/>
  <c r="J27" i="9"/>
  <c r="M25" i="9"/>
  <c r="L25" i="9"/>
  <c r="J25" i="9"/>
  <c r="M24" i="9"/>
  <c r="L24" i="9"/>
  <c r="J24" i="9"/>
  <c r="M23" i="9"/>
  <c r="L23" i="9"/>
  <c r="J23" i="9"/>
  <c r="M22" i="9"/>
  <c r="L22" i="9"/>
  <c r="J22" i="9"/>
  <c r="M21" i="9"/>
  <c r="L21" i="9"/>
  <c r="J21" i="9"/>
  <c r="M19" i="9"/>
  <c r="L19" i="9"/>
  <c r="J19" i="9"/>
  <c r="M18" i="9"/>
  <c r="L18" i="9"/>
  <c r="J18" i="9"/>
  <c r="M17" i="9"/>
  <c r="L17" i="9"/>
  <c r="J17" i="9"/>
  <c r="M16" i="9"/>
  <c r="L16" i="9"/>
  <c r="J16" i="9"/>
  <c r="M15" i="9"/>
  <c r="L15" i="9"/>
  <c r="J15" i="9"/>
  <c r="M13" i="9"/>
  <c r="L13" i="9"/>
  <c r="J13" i="9"/>
  <c r="M12" i="9"/>
  <c r="L12" i="9"/>
  <c r="J12" i="9"/>
  <c r="M11" i="9"/>
  <c r="L11" i="9"/>
  <c r="J11" i="9"/>
  <c r="M10" i="9"/>
  <c r="L10" i="9"/>
  <c r="J10" i="9"/>
  <c r="M9" i="9"/>
  <c r="L9" i="9"/>
  <c r="J9" i="9"/>
  <c r="M7" i="9"/>
  <c r="L7" i="9"/>
  <c r="J7" i="9"/>
  <c r="M6" i="9"/>
  <c r="L6" i="9"/>
  <c r="J6" i="9"/>
  <c r="M5" i="9"/>
  <c r="L5" i="9"/>
  <c r="J5" i="9"/>
  <c r="M4" i="9"/>
  <c r="L4" i="9"/>
  <c r="J4" i="9"/>
  <c r="L3" i="9"/>
  <c r="J3" i="9"/>
  <c r="I64" i="8"/>
  <c r="F64" i="8"/>
  <c r="M61" i="8"/>
  <c r="L61" i="8"/>
  <c r="J61" i="8"/>
  <c r="M60" i="8"/>
  <c r="L60" i="8"/>
  <c r="J60" i="8"/>
  <c r="M59" i="8"/>
  <c r="L59" i="8"/>
  <c r="J59" i="8"/>
  <c r="M57" i="8"/>
  <c r="L57" i="8"/>
  <c r="J57" i="8"/>
  <c r="M56" i="8"/>
  <c r="L56" i="8"/>
  <c r="J56" i="8"/>
  <c r="M55" i="8"/>
  <c r="L55" i="8"/>
  <c r="J55" i="8"/>
  <c r="M53" i="8"/>
  <c r="L53" i="8"/>
  <c r="J53" i="8"/>
  <c r="M52" i="8"/>
  <c r="L52" i="8"/>
  <c r="J52" i="8"/>
  <c r="M51" i="8"/>
  <c r="L51" i="8"/>
  <c r="J51" i="8"/>
  <c r="M49" i="8"/>
  <c r="L49" i="8"/>
  <c r="J49" i="8"/>
  <c r="M48" i="8"/>
  <c r="L48" i="8"/>
  <c r="J48" i="8"/>
  <c r="M47" i="8"/>
  <c r="L47" i="8"/>
  <c r="J47" i="8"/>
  <c r="M45" i="8"/>
  <c r="L45" i="8"/>
  <c r="J45" i="8"/>
  <c r="M44" i="8"/>
  <c r="L44" i="8"/>
  <c r="J44" i="8"/>
  <c r="M43" i="8"/>
  <c r="L43" i="8"/>
  <c r="J43" i="8"/>
  <c r="M41" i="8"/>
  <c r="L41" i="8"/>
  <c r="J41" i="8"/>
  <c r="M40" i="8"/>
  <c r="L40" i="8"/>
  <c r="J40" i="8"/>
  <c r="M39" i="8"/>
  <c r="L39" i="8"/>
  <c r="J39" i="8"/>
  <c r="M37" i="8"/>
  <c r="L37" i="8"/>
  <c r="J37" i="8"/>
  <c r="M36" i="8"/>
  <c r="L36" i="8"/>
  <c r="J36" i="8"/>
  <c r="M35" i="8"/>
  <c r="L35" i="8"/>
  <c r="J35" i="8"/>
  <c r="M33" i="8"/>
  <c r="L33" i="8"/>
  <c r="J33" i="8"/>
  <c r="M32" i="8"/>
  <c r="L32" i="8"/>
  <c r="J32" i="8"/>
  <c r="M31" i="8"/>
  <c r="L31" i="8"/>
  <c r="J31" i="8"/>
  <c r="M29" i="8"/>
  <c r="L29" i="8"/>
  <c r="J29" i="8"/>
  <c r="M28" i="8"/>
  <c r="L28" i="8"/>
  <c r="J28" i="8"/>
  <c r="M27" i="8"/>
  <c r="L27" i="8"/>
  <c r="J27" i="8"/>
  <c r="M25" i="8"/>
  <c r="L25" i="8"/>
  <c r="J25" i="8"/>
  <c r="M24" i="8"/>
  <c r="L24" i="8"/>
  <c r="J24" i="8"/>
  <c r="M23" i="8"/>
  <c r="L23" i="8"/>
  <c r="J23" i="8"/>
  <c r="M21" i="8"/>
  <c r="L21" i="8"/>
  <c r="J21" i="8"/>
  <c r="M20" i="8"/>
  <c r="L20" i="8"/>
  <c r="J20" i="8"/>
  <c r="M19" i="8"/>
  <c r="L19" i="8"/>
  <c r="J19" i="8"/>
  <c r="M17" i="8"/>
  <c r="L17" i="8"/>
  <c r="J17" i="8"/>
  <c r="M16" i="8"/>
  <c r="L16" i="8"/>
  <c r="J16" i="8"/>
  <c r="M15" i="8"/>
  <c r="L15" i="8"/>
  <c r="J15" i="8"/>
  <c r="M13" i="8"/>
  <c r="L13" i="8"/>
  <c r="J13" i="8"/>
  <c r="M12" i="8"/>
  <c r="L12" i="8"/>
  <c r="J12" i="8"/>
  <c r="M11" i="8"/>
  <c r="L11" i="8"/>
  <c r="J11" i="8"/>
  <c r="M9" i="8"/>
  <c r="L9" i="8"/>
  <c r="M8" i="8"/>
  <c r="L8" i="8"/>
  <c r="J8" i="8"/>
  <c r="M7" i="8"/>
  <c r="L7" i="8"/>
  <c r="J7" i="8"/>
  <c r="M4" i="8"/>
  <c r="L4" i="8"/>
  <c r="J4" i="8"/>
  <c r="M3" i="8"/>
  <c r="L3" i="8"/>
  <c r="J3" i="8"/>
  <c r="I65" i="7"/>
  <c r="F65" i="7"/>
  <c r="M61" i="7"/>
  <c r="L61" i="7"/>
  <c r="J61" i="7"/>
  <c r="M60" i="7"/>
  <c r="L60" i="7"/>
  <c r="J60" i="7"/>
  <c r="M59" i="7"/>
  <c r="L59" i="7"/>
  <c r="J59" i="7"/>
  <c r="M57" i="7"/>
  <c r="L57" i="7"/>
  <c r="J57" i="7"/>
  <c r="M56" i="7"/>
  <c r="L56" i="7"/>
  <c r="J56" i="7"/>
  <c r="M55" i="7"/>
  <c r="L55" i="7"/>
  <c r="M53" i="7"/>
  <c r="L53" i="7"/>
  <c r="J53" i="7"/>
  <c r="M52" i="7"/>
  <c r="L52" i="7"/>
  <c r="J52" i="7"/>
  <c r="M51" i="7"/>
  <c r="L51" i="7"/>
  <c r="J51" i="7"/>
  <c r="M49" i="7"/>
  <c r="L49" i="7"/>
  <c r="J49" i="7"/>
  <c r="M48" i="7"/>
  <c r="L48" i="7"/>
  <c r="J48" i="7"/>
  <c r="M47" i="7"/>
  <c r="J47" i="7"/>
  <c r="M45" i="7"/>
  <c r="L45" i="7"/>
  <c r="J45" i="7"/>
  <c r="M44" i="7"/>
  <c r="L44" i="7"/>
  <c r="J44" i="7"/>
  <c r="M43" i="7"/>
  <c r="L43" i="7"/>
  <c r="J43" i="7"/>
  <c r="M41" i="7"/>
  <c r="L41" i="7"/>
  <c r="J41" i="7"/>
  <c r="M40" i="7"/>
  <c r="L40" i="7"/>
  <c r="J40" i="7"/>
  <c r="M39" i="7"/>
  <c r="L39" i="7"/>
  <c r="J39" i="7"/>
  <c r="M37" i="7"/>
  <c r="L37" i="7"/>
  <c r="J37" i="7"/>
  <c r="M36" i="7"/>
  <c r="L36" i="7"/>
  <c r="J36" i="7"/>
  <c r="M35" i="7"/>
  <c r="L35" i="7"/>
  <c r="J35" i="7"/>
  <c r="M33" i="7"/>
  <c r="L33" i="7"/>
  <c r="J33" i="7"/>
  <c r="M32" i="7"/>
  <c r="L32" i="7"/>
  <c r="J32" i="7"/>
  <c r="M31" i="7"/>
  <c r="L31" i="7"/>
  <c r="J31" i="7"/>
  <c r="M29" i="7"/>
  <c r="L29" i="7"/>
  <c r="J29" i="7"/>
  <c r="M28" i="7"/>
  <c r="L28" i="7"/>
  <c r="J28" i="7"/>
  <c r="M27" i="7"/>
  <c r="L27" i="7"/>
  <c r="J27" i="7"/>
  <c r="M25" i="7"/>
  <c r="L25" i="7"/>
  <c r="J25" i="7"/>
  <c r="M24" i="7"/>
  <c r="L24" i="7"/>
  <c r="J24" i="7"/>
  <c r="M23" i="7"/>
  <c r="L23" i="7"/>
  <c r="J23" i="7"/>
  <c r="M21" i="7"/>
  <c r="L21" i="7"/>
  <c r="J21" i="7"/>
  <c r="M20" i="7"/>
  <c r="L20" i="7"/>
  <c r="J20" i="7"/>
  <c r="M19" i="7"/>
  <c r="L19" i="7"/>
  <c r="J19" i="7"/>
  <c r="M17" i="7"/>
  <c r="L17" i="7"/>
  <c r="J17" i="7"/>
  <c r="M16" i="7"/>
  <c r="L16" i="7"/>
  <c r="J16" i="7"/>
  <c r="M15" i="7"/>
  <c r="L15" i="7"/>
  <c r="M13" i="7"/>
  <c r="L13" i="7"/>
  <c r="J13" i="7"/>
  <c r="M12" i="7"/>
  <c r="L12" i="7"/>
  <c r="J12" i="7"/>
  <c r="M11" i="7"/>
  <c r="L11" i="7"/>
  <c r="J11" i="7"/>
  <c r="M9" i="7"/>
  <c r="L9" i="7"/>
  <c r="J9" i="7"/>
  <c r="M8" i="7"/>
  <c r="L8" i="7"/>
  <c r="J8" i="7"/>
  <c r="M7" i="7"/>
  <c r="L7" i="7"/>
  <c r="J7" i="7"/>
  <c r="M5" i="7"/>
  <c r="L5" i="7"/>
  <c r="J5" i="7"/>
  <c r="M3" i="7"/>
  <c r="L3" i="7"/>
  <c r="J3" i="7"/>
  <c r="I64" i="6"/>
  <c r="F64" i="6"/>
  <c r="M61" i="6"/>
  <c r="L61" i="6"/>
  <c r="J61" i="6"/>
  <c r="M60" i="6"/>
  <c r="L60" i="6"/>
  <c r="J60" i="6"/>
  <c r="M59" i="6"/>
  <c r="L59" i="6"/>
  <c r="J59" i="6"/>
  <c r="M57" i="6"/>
  <c r="L57" i="6"/>
  <c r="J57" i="6"/>
  <c r="M56" i="6"/>
  <c r="L56" i="6"/>
  <c r="J56" i="6"/>
  <c r="M55" i="6"/>
  <c r="L55" i="6"/>
  <c r="J55" i="6"/>
  <c r="L53" i="6"/>
  <c r="J53" i="6"/>
  <c r="M52" i="6"/>
  <c r="L52" i="6"/>
  <c r="J52" i="6"/>
  <c r="M51" i="6"/>
  <c r="L51" i="6"/>
  <c r="J51" i="6"/>
  <c r="M49" i="6"/>
  <c r="L49" i="6"/>
  <c r="J49" i="6"/>
  <c r="M48" i="6"/>
  <c r="L48" i="6"/>
  <c r="J48" i="6"/>
  <c r="M47" i="6"/>
  <c r="L47" i="6"/>
  <c r="J47" i="6"/>
  <c r="M45" i="6"/>
  <c r="L45" i="6"/>
  <c r="J45" i="6"/>
  <c r="M44" i="6"/>
  <c r="L44" i="6"/>
  <c r="J44" i="6"/>
  <c r="M43" i="6"/>
  <c r="L43" i="6"/>
  <c r="J43" i="6"/>
  <c r="M41" i="6"/>
  <c r="L41" i="6"/>
  <c r="J41" i="6"/>
  <c r="M40" i="6"/>
  <c r="L40" i="6"/>
  <c r="M39" i="6"/>
  <c r="L39" i="6"/>
  <c r="M37" i="6"/>
  <c r="L37" i="6"/>
  <c r="J37" i="6"/>
  <c r="M36" i="6"/>
  <c r="L36" i="6"/>
  <c r="J36" i="6"/>
  <c r="M35" i="6"/>
  <c r="L35" i="6"/>
  <c r="J35" i="6"/>
  <c r="M33" i="6"/>
  <c r="L33" i="6"/>
  <c r="J33" i="6"/>
  <c r="M32" i="6"/>
  <c r="L32" i="6"/>
  <c r="J32" i="6"/>
  <c r="M31" i="6"/>
  <c r="L31" i="6"/>
  <c r="J31" i="6"/>
  <c r="M29" i="6"/>
  <c r="L29" i="6"/>
  <c r="J29" i="6"/>
  <c r="M28" i="6"/>
  <c r="L28" i="6"/>
  <c r="J28" i="6"/>
  <c r="M27" i="6"/>
  <c r="L27" i="6"/>
  <c r="J27" i="6"/>
  <c r="M25" i="6"/>
  <c r="L25" i="6"/>
  <c r="J25" i="6"/>
  <c r="M24" i="6"/>
  <c r="L24" i="6"/>
  <c r="J24" i="6"/>
  <c r="M23" i="6"/>
  <c r="L23" i="6"/>
  <c r="J23" i="6"/>
  <c r="M21" i="6"/>
  <c r="L21" i="6"/>
  <c r="J21" i="6"/>
  <c r="M20" i="6"/>
  <c r="L20" i="6"/>
  <c r="J20" i="6"/>
  <c r="M19" i="6"/>
  <c r="L19" i="6"/>
  <c r="J19" i="6"/>
  <c r="M17" i="6"/>
  <c r="L17" i="6"/>
  <c r="J17" i="6"/>
  <c r="M16" i="6"/>
  <c r="L16" i="6"/>
  <c r="J16" i="6"/>
  <c r="M15" i="6"/>
  <c r="L15" i="6"/>
  <c r="J15" i="6"/>
  <c r="M13" i="6"/>
  <c r="L13" i="6"/>
  <c r="J13" i="6"/>
  <c r="M12" i="6"/>
  <c r="L12" i="6"/>
  <c r="J12" i="6"/>
  <c r="M11" i="6"/>
  <c r="L11" i="6"/>
  <c r="J11" i="6"/>
  <c r="M9" i="6"/>
  <c r="L9" i="6"/>
  <c r="J9" i="6"/>
  <c r="M8" i="6"/>
  <c r="L8" i="6"/>
  <c r="J8" i="6"/>
  <c r="M7" i="6"/>
  <c r="J7" i="6"/>
  <c r="M5" i="6"/>
  <c r="L5" i="6"/>
  <c r="J5" i="6"/>
  <c r="M4" i="6"/>
  <c r="L4" i="6"/>
  <c r="J4" i="6"/>
  <c r="L3" i="6"/>
  <c r="J3" i="6"/>
  <c r="I64" i="5"/>
  <c r="F64" i="5"/>
  <c r="M61" i="5"/>
  <c r="L61" i="5"/>
  <c r="J61" i="5"/>
  <c r="M60" i="5"/>
  <c r="L60" i="5"/>
  <c r="J60" i="5"/>
  <c r="M59" i="5"/>
  <c r="J59" i="5"/>
  <c r="M57" i="5"/>
  <c r="L57" i="5"/>
  <c r="J57" i="5"/>
  <c r="M56" i="5"/>
  <c r="L56" i="5"/>
  <c r="J56" i="5"/>
  <c r="M55" i="5"/>
  <c r="L55" i="5"/>
  <c r="J55" i="5"/>
  <c r="M53" i="5"/>
  <c r="L53" i="5"/>
  <c r="J53" i="5"/>
  <c r="M52" i="5"/>
  <c r="L52" i="5"/>
  <c r="J52" i="5"/>
  <c r="M51" i="5"/>
  <c r="L51" i="5"/>
  <c r="J51" i="5"/>
  <c r="M49" i="5"/>
  <c r="L49" i="5"/>
  <c r="J49" i="5"/>
  <c r="M48" i="5"/>
  <c r="L48" i="5"/>
  <c r="J48" i="5"/>
  <c r="M47" i="5"/>
  <c r="L47" i="5"/>
  <c r="J47" i="5"/>
  <c r="M45" i="5"/>
  <c r="L45" i="5"/>
  <c r="J45" i="5"/>
  <c r="M44" i="5"/>
  <c r="L44" i="5"/>
  <c r="J44" i="5"/>
  <c r="M43" i="5"/>
  <c r="L43" i="5"/>
  <c r="J43" i="5"/>
  <c r="M41" i="5"/>
  <c r="L41" i="5"/>
  <c r="J41" i="5"/>
  <c r="M40" i="5"/>
  <c r="L40" i="5"/>
  <c r="M39" i="5"/>
  <c r="L39" i="5"/>
  <c r="J39" i="5"/>
  <c r="M37" i="5"/>
  <c r="L37" i="5"/>
  <c r="J37" i="5"/>
  <c r="M36" i="5"/>
  <c r="L36" i="5"/>
  <c r="J36" i="5"/>
  <c r="M35" i="5"/>
  <c r="L35" i="5"/>
  <c r="J35" i="5"/>
  <c r="M33" i="5"/>
  <c r="L33" i="5"/>
  <c r="J33" i="5"/>
  <c r="M32" i="5"/>
  <c r="L32" i="5"/>
  <c r="J32" i="5"/>
  <c r="M31" i="5"/>
  <c r="L31" i="5"/>
  <c r="J31" i="5"/>
  <c r="M29" i="5"/>
  <c r="L29" i="5"/>
  <c r="J29" i="5"/>
  <c r="M28" i="5"/>
  <c r="L28" i="5"/>
  <c r="J28" i="5"/>
  <c r="M27" i="5"/>
  <c r="L27" i="5"/>
  <c r="J27" i="5"/>
  <c r="M25" i="5"/>
  <c r="L25" i="5"/>
  <c r="J25" i="5"/>
  <c r="M24" i="5"/>
  <c r="L24" i="5"/>
  <c r="J24" i="5"/>
  <c r="M23" i="5"/>
  <c r="L23" i="5"/>
  <c r="J23" i="5"/>
  <c r="M21" i="5"/>
  <c r="L21" i="5"/>
  <c r="J21" i="5"/>
  <c r="M20" i="5"/>
  <c r="L20" i="5"/>
  <c r="J20" i="5"/>
  <c r="M19" i="5"/>
  <c r="L19" i="5"/>
  <c r="J19" i="5"/>
  <c r="M17" i="5"/>
  <c r="L17" i="5"/>
  <c r="J17" i="5"/>
  <c r="M16" i="5"/>
  <c r="L16" i="5"/>
  <c r="J16" i="5"/>
  <c r="M15" i="5"/>
  <c r="L15" i="5"/>
  <c r="J15" i="5"/>
  <c r="M13" i="5"/>
  <c r="L13" i="5"/>
  <c r="J13" i="5"/>
  <c r="M12" i="5"/>
  <c r="L12" i="5"/>
  <c r="J12" i="5"/>
  <c r="M11" i="5"/>
  <c r="L11" i="5"/>
  <c r="J11" i="5"/>
  <c r="M9" i="5"/>
  <c r="L9" i="5"/>
  <c r="J9" i="5"/>
  <c r="M8" i="5"/>
  <c r="L8" i="5"/>
  <c r="J8" i="5"/>
  <c r="M7" i="5"/>
  <c r="L7" i="5"/>
  <c r="J7" i="5"/>
  <c r="M5" i="5"/>
  <c r="L5" i="5"/>
  <c r="J5" i="5"/>
  <c r="M4" i="5"/>
  <c r="L4" i="5"/>
  <c r="J4" i="5"/>
  <c r="M3" i="5"/>
  <c r="L3" i="5"/>
  <c r="J3" i="5"/>
  <c r="M91" i="4"/>
  <c r="L91" i="4"/>
  <c r="J91" i="4"/>
  <c r="J90" i="4"/>
  <c r="J89" i="4"/>
  <c r="J88" i="4"/>
  <c r="L85" i="4"/>
  <c r="M85" i="4"/>
  <c r="J85" i="4"/>
  <c r="J84" i="4"/>
  <c r="J83" i="4"/>
  <c r="J82" i="4"/>
  <c r="J81" i="4"/>
  <c r="J79" i="4"/>
  <c r="J78" i="4"/>
  <c r="J77" i="4"/>
  <c r="J76" i="4"/>
  <c r="J75" i="4"/>
  <c r="J73" i="4"/>
  <c r="J72" i="4"/>
  <c r="J71" i="4"/>
  <c r="J70" i="4"/>
  <c r="J69" i="4"/>
  <c r="J67" i="4"/>
  <c r="J66" i="4"/>
  <c r="J65" i="4"/>
  <c r="J64" i="4"/>
  <c r="J63" i="4"/>
  <c r="J61" i="4"/>
  <c r="J60" i="4"/>
  <c r="J59" i="4"/>
  <c r="J58" i="4"/>
  <c r="J57" i="4"/>
  <c r="J55" i="4"/>
  <c r="J54" i="4"/>
  <c r="J53" i="4"/>
  <c r="J52" i="4"/>
  <c r="J51" i="4"/>
  <c r="J49" i="4"/>
  <c r="J48" i="4"/>
  <c r="J47" i="4"/>
  <c r="J46" i="4"/>
  <c r="J45" i="4"/>
  <c r="J43" i="4"/>
  <c r="J42" i="4"/>
  <c r="J41" i="4"/>
  <c r="J40" i="4"/>
  <c r="J36" i="4"/>
  <c r="J35" i="4"/>
  <c r="J34" i="4"/>
  <c r="J33" i="4"/>
  <c r="J31" i="4"/>
  <c r="J30" i="4"/>
  <c r="J29" i="4"/>
  <c r="J28" i="4"/>
  <c r="J27" i="4"/>
  <c r="J25" i="4"/>
  <c r="J24" i="4"/>
  <c r="J23" i="4"/>
  <c r="J22" i="4"/>
  <c r="J21" i="4"/>
  <c r="J19" i="4"/>
  <c r="J18" i="4"/>
  <c r="J17" i="4"/>
  <c r="J16" i="4"/>
  <c r="J15" i="4"/>
  <c r="M13" i="4"/>
  <c r="L13" i="4"/>
  <c r="J13" i="4"/>
  <c r="M12" i="4"/>
  <c r="L12" i="4"/>
  <c r="J12" i="4"/>
  <c r="M11" i="4"/>
  <c r="L11" i="4"/>
  <c r="J11" i="4"/>
  <c r="M10" i="4"/>
  <c r="L10" i="4"/>
  <c r="J10" i="4"/>
  <c r="M9" i="4"/>
  <c r="L9" i="4"/>
  <c r="J9" i="4"/>
  <c r="M7" i="4"/>
  <c r="L7" i="4"/>
  <c r="J7" i="4"/>
  <c r="M6" i="4"/>
  <c r="L6" i="4"/>
  <c r="J6" i="4"/>
  <c r="M5" i="4"/>
  <c r="L5" i="4"/>
  <c r="J5" i="4"/>
  <c r="M4" i="4"/>
  <c r="L4" i="4"/>
  <c r="J4" i="4"/>
  <c r="M3" i="4"/>
  <c r="L3" i="4"/>
  <c r="J3" i="4"/>
  <c r="J61" i="2"/>
  <c r="J60" i="2"/>
  <c r="J59" i="2"/>
  <c r="J57" i="2"/>
  <c r="J56" i="2"/>
  <c r="J55" i="2"/>
  <c r="J53" i="2"/>
  <c r="J52" i="2"/>
  <c r="J51" i="2"/>
  <c r="J49" i="2"/>
  <c r="J48" i="2"/>
  <c r="J47" i="2"/>
  <c r="J45" i="2"/>
  <c r="J44" i="2"/>
  <c r="J43" i="2"/>
  <c r="J41" i="2"/>
  <c r="J40" i="2"/>
  <c r="M61" i="2"/>
  <c r="L61" i="2"/>
  <c r="M60" i="2"/>
  <c r="L60" i="2"/>
  <c r="M59" i="2"/>
  <c r="L59" i="2"/>
  <c r="M57" i="2"/>
  <c r="L57" i="2"/>
  <c r="M56" i="2"/>
  <c r="L56" i="2"/>
  <c r="M55" i="2"/>
  <c r="L55" i="2"/>
  <c r="M53" i="2"/>
  <c r="L53" i="2"/>
  <c r="M52" i="2"/>
  <c r="L52" i="2"/>
  <c r="M51" i="2"/>
  <c r="L51" i="2"/>
  <c r="M49" i="2"/>
  <c r="L49" i="2"/>
  <c r="M48" i="2"/>
  <c r="L48" i="2"/>
  <c r="M47" i="2"/>
  <c r="L47" i="2"/>
  <c r="M45" i="2"/>
  <c r="L45" i="2"/>
  <c r="M44" i="2"/>
  <c r="L44" i="2"/>
  <c r="M43" i="2"/>
  <c r="L43" i="2"/>
  <c r="M41" i="2"/>
  <c r="L41" i="2"/>
  <c r="M40" i="2"/>
  <c r="L40" i="2"/>
  <c r="L61" i="1"/>
  <c r="L60" i="1"/>
  <c r="L59" i="1"/>
  <c r="L57" i="1"/>
  <c r="L56" i="1"/>
  <c r="L55" i="1"/>
  <c r="L53" i="1"/>
  <c r="L52" i="1"/>
  <c r="L51" i="1"/>
  <c r="L49" i="1"/>
  <c r="L48" i="1"/>
  <c r="L47" i="1"/>
  <c r="L35" i="1"/>
  <c r="L36" i="1"/>
  <c r="L37" i="1"/>
  <c r="L39" i="1"/>
  <c r="L40" i="1"/>
  <c r="L41" i="1"/>
  <c r="L43" i="1"/>
  <c r="L44" i="1"/>
  <c r="L45" i="1"/>
  <c r="L33" i="1"/>
  <c r="L32" i="1"/>
  <c r="L31" i="1"/>
  <c r="L28" i="1"/>
  <c r="L29" i="1"/>
  <c r="L24" i="1"/>
  <c r="L25" i="1"/>
  <c r="L20" i="1"/>
  <c r="L21" i="1"/>
  <c r="L15" i="1"/>
  <c r="L16" i="1"/>
  <c r="L17" i="1"/>
  <c r="L19" i="1"/>
  <c r="L23" i="1"/>
  <c r="L27" i="1"/>
  <c r="L13" i="1"/>
  <c r="L12" i="1"/>
  <c r="L11" i="1"/>
  <c r="L9" i="1"/>
  <c r="L8" i="1"/>
  <c r="L7" i="1"/>
  <c r="L5" i="1"/>
  <c r="L4" i="1"/>
  <c r="M3" i="1"/>
  <c r="L3" i="1"/>
  <c r="J3" i="1"/>
  <c r="L65" i="11" l="1"/>
  <c r="L65" i="15"/>
  <c r="M94" i="9"/>
  <c r="L65" i="23"/>
  <c r="M65" i="23"/>
  <c r="J65" i="23"/>
  <c r="L94" i="22"/>
  <c r="M94" i="22"/>
  <c r="J94" i="22"/>
  <c r="L95" i="21"/>
  <c r="M95" i="21"/>
  <c r="J95" i="21"/>
  <c r="L65" i="20"/>
  <c r="J65" i="20"/>
  <c r="M65" i="20"/>
  <c r="M95" i="19"/>
  <c r="J95" i="19"/>
  <c r="L95" i="19"/>
  <c r="J65" i="18"/>
  <c r="L65" i="18"/>
  <c r="M65" i="18"/>
  <c r="L65" i="17"/>
  <c r="J65" i="17"/>
  <c r="M65" i="17"/>
  <c r="J65" i="16"/>
  <c r="M65" i="16"/>
  <c r="J65" i="15"/>
  <c r="M65" i="15"/>
  <c r="L65" i="14"/>
  <c r="J65" i="14"/>
  <c r="M65" i="14"/>
  <c r="J110" i="13"/>
  <c r="M110" i="13"/>
  <c r="L110" i="13"/>
  <c r="L65" i="12"/>
  <c r="J65" i="12"/>
  <c r="M65" i="12"/>
  <c r="J65" i="11"/>
  <c r="M65" i="11"/>
  <c r="J95" i="10"/>
  <c r="L95" i="10"/>
  <c r="M95" i="10"/>
  <c r="J94" i="9"/>
  <c r="L94" i="9"/>
  <c r="L64" i="8"/>
  <c r="J64" i="8"/>
  <c r="M64" i="8"/>
  <c r="M65" i="7"/>
  <c r="J65" i="7"/>
  <c r="L65" i="7"/>
  <c r="J64" i="6"/>
  <c r="M64" i="6"/>
  <c r="L64" i="6"/>
  <c r="J64" i="5"/>
  <c r="M64" i="5"/>
  <c r="L64" i="5"/>
  <c r="L65" i="16"/>
  <c r="M15" i="4" l="1"/>
  <c r="M16" i="4"/>
  <c r="M17" i="4"/>
  <c r="M18" i="4"/>
  <c r="M19" i="4"/>
  <c r="M21" i="4"/>
  <c r="M22" i="4"/>
  <c r="M23" i="4"/>
  <c r="M24" i="4"/>
  <c r="M25" i="4"/>
  <c r="M27" i="4"/>
  <c r="M28" i="4"/>
  <c r="M29" i="4"/>
  <c r="M30" i="4"/>
  <c r="M31" i="4"/>
  <c r="M33" i="4"/>
  <c r="M34" i="4"/>
  <c r="M35" i="4"/>
  <c r="M36" i="4"/>
  <c r="M37" i="4"/>
  <c r="M39" i="4"/>
  <c r="M40" i="4"/>
  <c r="M41" i="4"/>
  <c r="M42" i="4"/>
  <c r="M43" i="4"/>
  <c r="M45" i="4"/>
  <c r="M46" i="4"/>
  <c r="M47" i="4"/>
  <c r="M48" i="4"/>
  <c r="M49" i="4"/>
  <c r="M51" i="4"/>
  <c r="M52" i="4"/>
  <c r="M53" i="4"/>
  <c r="M54" i="4"/>
  <c r="M55" i="4"/>
  <c r="M57" i="4"/>
  <c r="M58" i="4"/>
  <c r="M59" i="4"/>
  <c r="M60" i="4"/>
  <c r="M61" i="4"/>
  <c r="M63" i="4"/>
  <c r="M64" i="4"/>
  <c r="M65" i="4"/>
  <c r="M66" i="4"/>
  <c r="M67" i="4"/>
  <c r="M69" i="4"/>
  <c r="M70" i="4"/>
  <c r="M71" i="4"/>
  <c r="M72" i="4"/>
  <c r="M73" i="4"/>
  <c r="M75" i="4"/>
  <c r="M76" i="4"/>
  <c r="M77" i="4"/>
  <c r="M78" i="4"/>
  <c r="M79" i="4"/>
  <c r="M81" i="4"/>
  <c r="M82" i="4"/>
  <c r="M83" i="4"/>
  <c r="M84" i="4"/>
  <c r="M87" i="4"/>
  <c r="M88" i="4"/>
  <c r="M89" i="4"/>
  <c r="M90" i="4"/>
  <c r="J93" i="4" l="1"/>
  <c r="I93" i="4"/>
  <c r="F93" i="4"/>
  <c r="L90" i="4"/>
  <c r="L89" i="4"/>
  <c r="L88" i="4"/>
  <c r="L87" i="4"/>
  <c r="L84" i="4"/>
  <c r="L83" i="4"/>
  <c r="L82" i="4"/>
  <c r="L81" i="4"/>
  <c r="L79" i="4"/>
  <c r="L78" i="4"/>
  <c r="L77" i="4"/>
  <c r="L76" i="4"/>
  <c r="L75" i="4"/>
  <c r="L73" i="4"/>
  <c r="L72" i="4"/>
  <c r="L71" i="4"/>
  <c r="L70" i="4"/>
  <c r="L69" i="4"/>
  <c r="L67" i="4"/>
  <c r="L66" i="4"/>
  <c r="L65" i="4"/>
  <c r="L64" i="4"/>
  <c r="L63" i="4"/>
  <c r="L61" i="4"/>
  <c r="L60" i="4"/>
  <c r="L59" i="4"/>
  <c r="L58" i="4"/>
  <c r="L57" i="4"/>
  <c r="L55" i="4"/>
  <c r="L54" i="4"/>
  <c r="L53" i="4"/>
  <c r="L52" i="4"/>
  <c r="L51" i="4"/>
  <c r="L49" i="4"/>
  <c r="L48" i="4"/>
  <c r="L47" i="4"/>
  <c r="L46" i="4"/>
  <c r="L45" i="4"/>
  <c r="L43" i="4"/>
  <c r="L42" i="4"/>
  <c r="L41" i="4"/>
  <c r="L40" i="4"/>
  <c r="L39" i="4"/>
  <c r="L37" i="4"/>
  <c r="L36" i="4"/>
  <c r="L35" i="4"/>
  <c r="L34" i="4"/>
  <c r="L31" i="4"/>
  <c r="L30" i="4"/>
  <c r="L29" i="4"/>
  <c r="L28" i="4"/>
  <c r="L27" i="4"/>
  <c r="L25" i="4"/>
  <c r="L24" i="4"/>
  <c r="L23" i="4"/>
  <c r="L22" i="4"/>
  <c r="L21" i="4"/>
  <c r="L19" i="4"/>
  <c r="L18" i="4"/>
  <c r="L17" i="4"/>
  <c r="L16" i="4"/>
  <c r="L15" i="4"/>
  <c r="I64" i="2"/>
  <c r="F64" i="2"/>
  <c r="J64" i="2"/>
  <c r="J64" i="1"/>
  <c r="F64" i="1"/>
  <c r="M64" i="1"/>
  <c r="L64" i="1" l="1"/>
  <c r="M93" i="4"/>
  <c r="L93" i="4"/>
  <c r="M64" i="2"/>
  <c r="L64" i="2"/>
</calcChain>
</file>

<file path=xl/sharedStrings.xml><?xml version="1.0" encoding="utf-8"?>
<sst xmlns="http://schemas.openxmlformats.org/spreadsheetml/2006/main" count="6094" uniqueCount="245">
  <si>
    <t xml:space="preserve">AFL Nadi Airport - 1 Manning Post  -   Apron/Tarmac Area </t>
  </si>
  <si>
    <t>DATE</t>
  </si>
  <si>
    <t>DAYS</t>
  </si>
  <si>
    <t>STD SHIFT</t>
  </si>
  <si>
    <t>STD HOURS PER MAN</t>
  </si>
  <si>
    <t>STD MANNING</t>
  </si>
  <si>
    <t>TOTAL STD HRS</t>
  </si>
  <si>
    <t>Actual Shift</t>
  </si>
  <si>
    <t>Actual Manning</t>
  </si>
  <si>
    <t>Total Hours Worked</t>
  </si>
  <si>
    <t>Extra Hours Worked</t>
  </si>
  <si>
    <t>Rate  VEP</t>
  </si>
  <si>
    <t>Total VEP</t>
  </si>
  <si>
    <t>Total VIP</t>
  </si>
  <si>
    <t>Remarks</t>
  </si>
  <si>
    <t>Saturday</t>
  </si>
  <si>
    <t>Level 3</t>
  </si>
  <si>
    <t>Sunday</t>
  </si>
  <si>
    <t>Monday</t>
  </si>
  <si>
    <t>Tuesday</t>
  </si>
  <si>
    <t>Wednesday</t>
  </si>
  <si>
    <t>Thursday</t>
  </si>
  <si>
    <t>Friday</t>
  </si>
  <si>
    <t>Vip</t>
  </si>
  <si>
    <t>DONE</t>
  </si>
  <si>
    <t xml:space="preserve">AFL Nadi Airport - 1 Manning Post  -   ATS Gate </t>
  </si>
  <si>
    <t>AFL Nadi Airport  -  DOMESTIC DEPT - PAX</t>
  </si>
  <si>
    <t>0000-0500</t>
  </si>
  <si>
    <t>0500-0800</t>
  </si>
  <si>
    <t>1600-2200</t>
  </si>
  <si>
    <t>2200-2400</t>
  </si>
  <si>
    <t>AFL Nadi Airport - 1 Manning Post  -   Fiji Airways</t>
  </si>
  <si>
    <t>AFL Nadi Airport - 1 Manning Post  -   Landing Lounge Transit Access</t>
  </si>
  <si>
    <t>AFL Nadi Airport - 1 Manning Post  -   Supervisor</t>
  </si>
  <si>
    <t>AFL Nadi Airport - 1 Manning Post  -   Service Good Lift</t>
  </si>
  <si>
    <t>AFL Nadi Airport - 1 Manning Post  -   ATM Centre</t>
  </si>
  <si>
    <t>AFL Nadi Airport - 1 Manning Post  -   Carpark Booth</t>
  </si>
  <si>
    <t>AFL Nadi Airport - 1 Manning Post  -   Domestic Arrivals/Curbside</t>
  </si>
  <si>
    <t>NAME</t>
  </si>
  <si>
    <t>IN</t>
  </si>
  <si>
    <t>OUT</t>
  </si>
  <si>
    <t>POST</t>
  </si>
  <si>
    <t>TOTAL HOURS</t>
  </si>
  <si>
    <t>Level 3/1P starts at 1200hrs.</t>
  </si>
  <si>
    <t>Level 3/1P knocked off at 0500hrs.</t>
  </si>
  <si>
    <t>0800-1300</t>
  </si>
  <si>
    <t>1300-1600</t>
  </si>
  <si>
    <t>Total Hours for 16th to 30th November 2016.</t>
  </si>
  <si>
    <t>AFL Nadi Airport - 1 Manning Post  -   Enamanu/Transmeter</t>
  </si>
  <si>
    <t>AFL Nadi Airport - 1 Manning Post  -   International Dept Lounge Transit(5A)</t>
  </si>
  <si>
    <t>AFL Nadi Airport - 1 Manning Post  -   International Arrival Staff Access</t>
  </si>
  <si>
    <t>AFL Nadi Airport  -  International Dept Staff Access</t>
  </si>
  <si>
    <t>AFL Nadi Airport - 1 Manning Post  -   International Dept Door Pax Access</t>
  </si>
  <si>
    <t>AFL Nadi Airport - 1 Manning Post  -   Fire Gate</t>
  </si>
  <si>
    <t>AFL Nadi Airport - 1 Manning Post  -   Walkway &amp; Dept Gate Control (5 Delta)</t>
  </si>
  <si>
    <t>AFL Nadi Airport - 1 Manning Post  -   ATC  Tower</t>
  </si>
  <si>
    <t>AFL Nadi Airport - 1 Manning Post  -  Carpark Foot Patrol</t>
  </si>
  <si>
    <t>AFL Nadi Airport - 1 Manning Post  -  International Arrival Curbsides/Blue Sticker Island Entry</t>
  </si>
  <si>
    <t>AFL Nadi Airport - 1 Manning Post  -  International Departure Curbside</t>
  </si>
  <si>
    <t>AFL Nadi Airport - 1 Manning Post  -  Landside Mobile Patrol CEO Residence</t>
  </si>
  <si>
    <t>AFL Nadi Airport - 1 Manning Post  -  Left Luggage</t>
  </si>
  <si>
    <t>AFL Nadi Airport - 1 Manning Post  -  Main Gate</t>
  </si>
  <si>
    <t>AFL Nadi Airport - 1 Manning Post  -  Stores  Gate</t>
  </si>
  <si>
    <t>Post Closed</t>
  </si>
  <si>
    <t>Post Closed.</t>
  </si>
  <si>
    <t xml:space="preserve"> m</t>
  </si>
  <si>
    <t>Post manned by ojt officer.</t>
  </si>
  <si>
    <t>evel 3</t>
  </si>
  <si>
    <t>13/12/2016</t>
  </si>
  <si>
    <t>14/12/2016</t>
  </si>
  <si>
    <t>15/12/2016</t>
  </si>
  <si>
    <t>Excess Door</t>
  </si>
  <si>
    <t>Post vacant</t>
  </si>
  <si>
    <t>Post closed</t>
  </si>
  <si>
    <t>Post manned by OJT officer</t>
  </si>
  <si>
    <t>Post manned by ojt officer</t>
  </si>
  <si>
    <t>L</t>
  </si>
  <si>
    <t>Post manned by ojt officer/marshal roving</t>
  </si>
  <si>
    <t>0000-0800</t>
  </si>
  <si>
    <t>0800-1600</t>
  </si>
  <si>
    <t>1600-2400</t>
  </si>
  <si>
    <t>000-0800</t>
  </si>
  <si>
    <t>1800-2400</t>
  </si>
  <si>
    <t>0000-0600</t>
  </si>
  <si>
    <t>00000-0800</t>
  </si>
  <si>
    <t>2 Level 3</t>
  </si>
  <si>
    <t>1 level 3</t>
  </si>
  <si>
    <t>2 level 3</t>
  </si>
  <si>
    <t>3 level 3</t>
  </si>
  <si>
    <t>1 level 3/1 ojt on training</t>
  </si>
  <si>
    <t>1600-22200</t>
  </si>
  <si>
    <t>2 level 3/1 ojt on training</t>
  </si>
  <si>
    <t>4 level 3/1 ojt on training</t>
  </si>
  <si>
    <t>3 level 3/1 ojt on training</t>
  </si>
  <si>
    <t>080-1600</t>
  </si>
  <si>
    <t>2 level 3/1P start @ 1200hrs</t>
  </si>
  <si>
    <t xml:space="preserve">AFL Nadi Airport - 1 Manning Post  -   Cargo Gate </t>
  </si>
  <si>
    <t>Post manned bt ojt officer</t>
  </si>
  <si>
    <t>Post manned by ojt oficer</t>
  </si>
  <si>
    <t xml:space="preserve"> </t>
  </si>
  <si>
    <t>Post manned  by ojt officer</t>
  </si>
  <si>
    <t>p</t>
  </si>
  <si>
    <t>1 level 3 knock off @ 0400hrs</t>
  </si>
  <si>
    <t>AFL Nadi Airport - 1 Manning Post  -   Tango 3(Bond)</t>
  </si>
  <si>
    <t>AFL Nadi Airport - 1 Manning Post  -   Tango 1( Blue Sticker)</t>
  </si>
  <si>
    <t>Post manned ojt officer</t>
  </si>
  <si>
    <t xml:space="preserve">Post manned by ojt officer </t>
  </si>
  <si>
    <t>P</t>
  </si>
  <si>
    <t>1 level 3.</t>
  </si>
  <si>
    <t>1 level 3 manned post @ 1200hrs</t>
  </si>
  <si>
    <t>Post manned by ojt officer @ 1200hrs</t>
  </si>
  <si>
    <t>1 level 3/Post closed @ 2200hrs</t>
  </si>
  <si>
    <t>1  level 3</t>
  </si>
  <si>
    <t>1 level 3 start @ 1200hrs</t>
  </si>
  <si>
    <t>2 level 3/1 ojt on training/1P start @ 1200hrs</t>
  </si>
  <si>
    <t>2 level 3/1 ojt on training/1P start @ 2200hrs</t>
  </si>
  <si>
    <t xml:space="preserve">1 level 3 </t>
  </si>
  <si>
    <t>TOTAL</t>
  </si>
  <si>
    <t>1 level 3 start @ 1200hrs/1 ojt on training</t>
  </si>
  <si>
    <t>AFL Nadi Airport - 1 Manning Post  -  Satelite Gate</t>
  </si>
  <si>
    <t>0700-0800</t>
  </si>
  <si>
    <t>0600-0800</t>
  </si>
  <si>
    <t>1600-1700</t>
  </si>
  <si>
    <t>2 level 3/1P start @ 1200hrs/1 ojt on training</t>
  </si>
  <si>
    <t>3 level 3/1 ojt on training/1P knock off @ 2000hrs</t>
  </si>
  <si>
    <t xml:space="preserve"> 1 level 3</t>
  </si>
  <si>
    <t>Post manned by ojt  officer</t>
  </si>
  <si>
    <t>14/3/2017</t>
  </si>
  <si>
    <t>1 level 3 knock off @ 2000hrs/1 ojt on training</t>
  </si>
  <si>
    <t>2 level 3/1P knock off @ 1900hrs</t>
  </si>
  <si>
    <t>0800-1200</t>
  </si>
  <si>
    <t>1200-1600</t>
  </si>
  <si>
    <t>1 level 3 manned post @ 1300hrs</t>
  </si>
  <si>
    <t>2 level 3/1P start @ 1300hrs</t>
  </si>
  <si>
    <t>3 level 3 start @ 0800-1200/1P start @ 1200-1600hrs</t>
  </si>
  <si>
    <t>2 level 3/1P star @ 1200hrs</t>
  </si>
  <si>
    <t>3 level 3 start @ 0800-1200hrs/1P start @ 1200-1600hrs</t>
  </si>
  <si>
    <t>EARLY WORKS-NADI INTERNATIONAL AIRPORT MODERNISATION AIRPORT (NIAMP)- 1ST-15TH APRIL 2017</t>
  </si>
  <si>
    <t>Post manned by Ojt from 0800-1100hrs</t>
  </si>
  <si>
    <t>1 level 3 manned post @ 2000-2400hrs</t>
  </si>
  <si>
    <t>2 level 3/1P from 2000-2400hrs</t>
  </si>
  <si>
    <t>2 level 3/1P time in @ 2200hrs</t>
  </si>
  <si>
    <t>1 Level 3</t>
  </si>
  <si>
    <t>1 level 3 knock off @ 1300hrs/1 ojt on training</t>
  </si>
  <si>
    <t>Total Hours for 1st to 15th April 2017.</t>
  </si>
  <si>
    <t>Total Hours for 1st to 15th April 2017</t>
  </si>
  <si>
    <t>Total Hours for 1st to 15th April  2017</t>
  </si>
  <si>
    <t>Total Hours for 1st to 15th April  2017.</t>
  </si>
  <si>
    <t>2 level 3/1ojt on training/1P start @ 1200hrs</t>
  </si>
  <si>
    <t>2 level 3/1P start @ 1300hrs/1 ojt on training</t>
  </si>
  <si>
    <t>3 level 3/1 ojt on training/1P start @ 1200hrs</t>
  </si>
  <si>
    <t>3 level 3/1 ojt on training/2P start @ 1200hrs</t>
  </si>
  <si>
    <t>1 level 3 start @ 1200/1 ojt on training</t>
  </si>
  <si>
    <t>1P start @ 1200hrs/1 ojt on training</t>
  </si>
  <si>
    <t>1 level 3 manned post from 1600-2000hrs</t>
  </si>
  <si>
    <t>4 level 3/1 ojt on training/2P knock off 2000hrs</t>
  </si>
  <si>
    <t>1 level 3 manned pst from 1600-2000hrs</t>
  </si>
  <si>
    <t>1 level 3.1 ojt on training</t>
  </si>
  <si>
    <t>3 level e /1 ojt on training</t>
  </si>
  <si>
    <t>4 level 3/1 ojt on training/1P knock off @ 2000hrs</t>
  </si>
  <si>
    <t>3 level 3/1 ojt on training/1P Knock off @ 2000hrs</t>
  </si>
  <si>
    <t>1P start @ 2200hrs/1 ojt on training</t>
  </si>
  <si>
    <t>1 level 3 start @ 2200hrs/1 ojt on training</t>
  </si>
  <si>
    <t>2 Level 3/1P start @ 1100hrs</t>
  </si>
  <si>
    <t>2 level 3/1P start @ 1100hrs</t>
  </si>
  <si>
    <t>2 level 3/1pP pull out @ 2200hrs</t>
  </si>
  <si>
    <t>3 level 3/1 ojt on training/1P start @ 1100hrs</t>
  </si>
  <si>
    <t>1 level 3/1 ojt ion training</t>
  </si>
  <si>
    <t>3 level 3/1 level 3 start @ 1100hrs/1 ojt on training</t>
  </si>
  <si>
    <t>4 level 3/1P start @ 1300hrs</t>
  </si>
  <si>
    <t>Frisday</t>
  </si>
  <si>
    <t>1 level 3 start @ 1400hrs</t>
  </si>
  <si>
    <t>2 level 3/1P start @ 1400hrs</t>
  </si>
  <si>
    <t>3 level 3/1P start @ 1400hrs</t>
  </si>
  <si>
    <t>2 level 3/1P started @ 2200hrs</t>
  </si>
  <si>
    <t>Post Vacant</t>
  </si>
  <si>
    <t>0800-1500</t>
  </si>
  <si>
    <t>3 level 3/1P knock off @ 2000hrs</t>
  </si>
  <si>
    <t>1 level 3 knock off @ 1200hrs</t>
  </si>
  <si>
    <t>2 level 3/1 ojt on training/1P knock off @ 2200hrs</t>
  </si>
  <si>
    <t>0600-0700</t>
  </si>
  <si>
    <t>2 level 3/1 ojt on training/1 level 3 start @ 1100hrs</t>
  </si>
  <si>
    <t>2 level 3/1 ojt on training/l level 3knock off @ 2000hrs</t>
  </si>
  <si>
    <t>4 level 3/1 level 3 start @ 1100hrs</t>
  </si>
  <si>
    <t>2 level 3/1 level start @ 1200hrs</t>
  </si>
  <si>
    <t>Posr vacant</t>
  </si>
  <si>
    <t>1 level 3 manned post @ 0400hrs</t>
  </si>
  <si>
    <t>1 level 3 start @ 1100hrs</t>
  </si>
  <si>
    <t>1 level 3/1 ojt onn training</t>
  </si>
  <si>
    <t>13/4/2017</t>
  </si>
  <si>
    <t>1 level 3 start @ 2000hrs</t>
  </si>
  <si>
    <t>1 level 3 start @ 1000hrs</t>
  </si>
  <si>
    <t>2 level 3/1P pull out @ 0400hrs</t>
  </si>
  <si>
    <t>2 level 3/ 1 ojt on training</t>
  </si>
  <si>
    <t>14/4/2017</t>
  </si>
  <si>
    <t>1 level manned post @ 0400hrs</t>
  </si>
  <si>
    <t>2 level 3/1 level 3 start @ 0400hrs</t>
  </si>
  <si>
    <t>2 level 3/1 ojt on training/1 level 3 start @ 0400hrs</t>
  </si>
  <si>
    <t>3 level 3/1 ojt on training/2 level 3 start @ 0400hrs</t>
  </si>
  <si>
    <t>2 level 3/1P start @ 0400hrs</t>
  </si>
  <si>
    <t>3 level 3/2 level 3 start @ 0400hrs</t>
  </si>
  <si>
    <t>4 level 3/1 ojt on training/1P start @ 1200hrs</t>
  </si>
  <si>
    <t>15/4/2017</t>
  </si>
  <si>
    <t>3 level 3/1 level 3 start @ 0400hrs</t>
  </si>
  <si>
    <t>3 level 3/1  level 3 start @ 0400hrs</t>
  </si>
  <si>
    <t>4 level 3/1P start @ 1200hrs</t>
  </si>
  <si>
    <t>Nemani Ravocivoci</t>
  </si>
  <si>
    <t>0600hrs</t>
  </si>
  <si>
    <t>0800hrs</t>
  </si>
  <si>
    <t>Joni Tabakau</t>
  </si>
  <si>
    <t>1200hrs</t>
  </si>
  <si>
    <t>Ravindra Sami</t>
  </si>
  <si>
    <t>1800hrs</t>
  </si>
  <si>
    <t>Kameli Yacalevu</t>
  </si>
  <si>
    <t>0900hrs</t>
  </si>
  <si>
    <t>Etuate B</t>
  </si>
  <si>
    <t>Manasa Vuibau</t>
  </si>
  <si>
    <t>Iokini Naiyawa</t>
  </si>
  <si>
    <t>1000hrs</t>
  </si>
  <si>
    <t>Serevi T</t>
  </si>
  <si>
    <t>14000hrs</t>
  </si>
  <si>
    <t>Rehan Ali</t>
  </si>
  <si>
    <t>1400hrs</t>
  </si>
  <si>
    <t>Sunia Lutu</t>
  </si>
  <si>
    <t>Mosese Nauci</t>
  </si>
  <si>
    <t>1500hrs</t>
  </si>
  <si>
    <t>Amal K</t>
  </si>
  <si>
    <t>15000hrs</t>
  </si>
  <si>
    <t>Wiilie Young</t>
  </si>
  <si>
    <t>Nemani Bigitibau</t>
  </si>
  <si>
    <t>18000hrs</t>
  </si>
  <si>
    <t>Emori Rabuka</t>
  </si>
  <si>
    <t>Manasa Tamoi</t>
  </si>
  <si>
    <t>Mataiasi Bose</t>
  </si>
  <si>
    <t>Sekove Kabakaba</t>
  </si>
  <si>
    <t>Epeli</t>
  </si>
  <si>
    <t>Tanakasi</t>
  </si>
  <si>
    <t>Epeli K</t>
  </si>
  <si>
    <t>1300hrs</t>
  </si>
  <si>
    <t>Aisea R</t>
  </si>
  <si>
    <t>Malakai Gauna</t>
  </si>
  <si>
    <t>13000hrs</t>
  </si>
  <si>
    <t>Sevanaia Baravilala</t>
  </si>
  <si>
    <t>Nemani Tuni</t>
  </si>
  <si>
    <t>Laisenia Maisema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</si>
</sst>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;[Red]\-&quot;$&quot;#,##0.00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0_ ;[Red]\-0\ 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 val="singleAccounting"/>
      <sz val="12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3">
    <xf numFmtId="0" fontId="0" fillId="0" borderId="0" xfId="0"/>
    <xf numFmtId="0" fontId="5" fillId="2" borderId="0" xfId="0" applyFont="1" applyFill="1" applyProtection="1">
      <protection locked="0"/>
    </xf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wrapText="1"/>
    </xf>
    <xf numFmtId="0" fontId="6" fillId="2" borderId="6" xfId="0" applyFont="1" applyFill="1" applyBorder="1" applyAlignment="1" applyProtection="1">
      <alignment horizont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Protection="1">
      <protection locked="0"/>
    </xf>
    <xf numFmtId="0" fontId="0" fillId="2" borderId="0" xfId="0" applyFill="1" applyProtection="1">
      <protection locked="0"/>
    </xf>
    <xf numFmtId="14" fontId="8" fillId="2" borderId="8" xfId="0" applyNumberFormat="1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  <protection locked="0"/>
    </xf>
    <xf numFmtId="166" fontId="9" fillId="2" borderId="9" xfId="0" applyNumberFormat="1" applyFont="1" applyFill="1" applyBorder="1" applyAlignment="1" applyProtection="1">
      <alignment horizontal="center"/>
    </xf>
    <xf numFmtId="8" fontId="9" fillId="2" borderId="9" xfId="1" applyNumberFormat="1" applyFont="1" applyFill="1" applyBorder="1" applyAlignment="1" applyProtection="1">
      <alignment horizontal="center"/>
    </xf>
    <xf numFmtId="165" fontId="10" fillId="2" borderId="11" xfId="1" applyFont="1" applyFill="1" applyBorder="1" applyProtection="1"/>
    <xf numFmtId="165" fontId="10" fillId="2" borderId="12" xfId="1" applyFont="1" applyFill="1" applyBorder="1" applyProtection="1"/>
    <xf numFmtId="0" fontId="9" fillId="2" borderId="13" xfId="0" applyFont="1" applyFill="1" applyBorder="1" applyProtection="1">
      <protection locked="0"/>
    </xf>
    <xf numFmtId="0" fontId="9" fillId="2" borderId="14" xfId="0" applyFont="1" applyFill="1" applyBorder="1" applyAlignment="1" applyProtection="1">
      <alignment horizontal="center" vertical="center"/>
    </xf>
    <xf numFmtId="0" fontId="9" fillId="2" borderId="14" xfId="0" applyFont="1" applyFill="1" applyBorder="1" applyAlignment="1" applyProtection="1">
      <alignment horizontal="center"/>
    </xf>
    <xf numFmtId="0" fontId="9" fillId="2" borderId="0" xfId="0" applyFont="1" applyFill="1" applyProtection="1">
      <protection locked="0"/>
    </xf>
    <xf numFmtId="0" fontId="0" fillId="2" borderId="6" xfId="0" applyFill="1" applyBorder="1" applyProtection="1"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/>
    </xf>
    <xf numFmtId="166" fontId="11" fillId="2" borderId="6" xfId="0" applyNumberFormat="1" applyFont="1" applyFill="1" applyBorder="1" applyAlignment="1" applyProtection="1">
      <alignment horizontal="center" vertical="center"/>
    </xf>
    <xf numFmtId="8" fontId="11" fillId="2" borderId="6" xfId="1" applyNumberFormat="1" applyFont="1" applyFill="1" applyBorder="1" applyAlignment="1" applyProtection="1">
      <alignment horizontal="center" vertical="center"/>
    </xf>
    <xf numFmtId="165" fontId="12" fillId="2" borderId="6" xfId="1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0" fillId="2" borderId="15" xfId="0" applyFill="1" applyBorder="1" applyProtection="1">
      <protection locked="0"/>
    </xf>
    <xf numFmtId="0" fontId="0" fillId="2" borderId="0" xfId="0" applyFill="1" applyBorder="1" applyProtection="1">
      <protection locked="0"/>
    </xf>
    <xf numFmtId="0" fontId="0" fillId="2" borderId="16" xfId="0" applyFill="1" applyBorder="1" applyProtection="1">
      <protection locked="0"/>
    </xf>
    <xf numFmtId="0" fontId="0" fillId="2" borderId="0" xfId="0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0" fontId="13" fillId="2" borderId="2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9" xfId="0" applyFill="1" applyBorder="1" applyProtection="1">
      <protection locked="0"/>
    </xf>
    <xf numFmtId="165" fontId="14" fillId="2" borderId="6" xfId="1" applyFont="1" applyFill="1" applyBorder="1" applyAlignment="1" applyProtection="1">
      <alignment vertical="center"/>
    </xf>
    <xf numFmtId="0" fontId="2" fillId="2" borderId="0" xfId="0" applyFont="1" applyFill="1" applyAlignment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9" xfId="0" applyFont="1" applyFill="1" applyBorder="1" applyAlignment="1">
      <alignment horizontal="center"/>
    </xf>
    <xf numFmtId="14" fontId="0" fillId="2" borderId="9" xfId="0" applyNumberFormat="1" applyFill="1" applyBorder="1" applyAlignment="1">
      <alignment horizontal="center"/>
    </xf>
    <xf numFmtId="0" fontId="0" fillId="2" borderId="9" xfId="0" applyFill="1" applyBorder="1" applyAlignment="1">
      <alignment horizontal="left" vertical="center"/>
    </xf>
    <xf numFmtId="0" fontId="0" fillId="2" borderId="9" xfId="0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15" fillId="2" borderId="9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left"/>
    </xf>
    <xf numFmtId="0" fontId="15" fillId="2" borderId="9" xfId="0" applyFont="1" applyFill="1" applyBorder="1" applyAlignment="1">
      <alignment horizontal="left"/>
    </xf>
    <xf numFmtId="14" fontId="15" fillId="2" borderId="9" xfId="0" applyNumberFormat="1" applyFont="1" applyFill="1" applyBorder="1" applyAlignment="1">
      <alignment horizontal="center"/>
    </xf>
    <xf numFmtId="0" fontId="0" fillId="2" borderId="9" xfId="0" applyFill="1" applyBorder="1"/>
    <xf numFmtId="0" fontId="0" fillId="2" borderId="9" xfId="0" applyFill="1" applyBorder="1" applyProtection="1">
      <protection locked="0"/>
    </xf>
    <xf numFmtId="1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9" fillId="2" borderId="20" xfId="0" applyFont="1" applyFill="1" applyBorder="1" applyAlignment="1" applyProtection="1">
      <alignment horizontal="center"/>
    </xf>
    <xf numFmtId="0" fontId="6" fillId="2" borderId="9" xfId="0" applyFont="1" applyFill="1" applyBorder="1" applyAlignment="1" applyProtection="1">
      <alignment horizontal="center"/>
    </xf>
    <xf numFmtId="14" fontId="8" fillId="3" borderId="8" xfId="0" applyNumberFormat="1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/>
      <protection locked="0"/>
    </xf>
    <xf numFmtId="166" fontId="9" fillId="3" borderId="9" xfId="0" applyNumberFormat="1" applyFont="1" applyFill="1" applyBorder="1" applyAlignment="1" applyProtection="1">
      <alignment horizontal="center"/>
    </xf>
    <xf numFmtId="8" fontId="9" fillId="3" borderId="9" xfId="1" applyNumberFormat="1" applyFont="1" applyFill="1" applyBorder="1" applyAlignment="1" applyProtection="1">
      <alignment horizontal="center"/>
    </xf>
    <xf numFmtId="165" fontId="10" fillId="3" borderId="11" xfId="1" applyFont="1" applyFill="1" applyBorder="1" applyProtection="1"/>
    <xf numFmtId="165" fontId="10" fillId="3" borderId="12" xfId="1" applyFont="1" applyFill="1" applyBorder="1" applyProtection="1"/>
    <xf numFmtId="0" fontId="9" fillId="3" borderId="13" xfId="0" applyFont="1" applyFill="1" applyBorder="1" applyProtection="1">
      <protection locked="0"/>
    </xf>
    <xf numFmtId="0" fontId="0" fillId="3" borderId="0" xfId="0" applyFill="1" applyProtection="1">
      <protection locked="0"/>
    </xf>
    <xf numFmtId="0" fontId="9" fillId="3" borderId="14" xfId="0" applyFont="1" applyFill="1" applyBorder="1" applyAlignment="1" applyProtection="1">
      <alignment horizontal="center" vertical="center"/>
    </xf>
    <xf numFmtId="0" fontId="9" fillId="3" borderId="14" xfId="0" applyFont="1" applyFill="1" applyBorder="1" applyAlignment="1" applyProtection="1">
      <alignment horizontal="center"/>
    </xf>
    <xf numFmtId="0" fontId="9" fillId="3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0" borderId="4" xfId="0" applyFont="1" applyFill="1" applyBorder="1" applyAlignment="1" applyProtection="1">
      <alignment horizontal="center"/>
    </xf>
    <xf numFmtId="0" fontId="6" fillId="0" borderId="5" xfId="0" applyFont="1" applyFill="1" applyBorder="1" applyAlignment="1" applyProtection="1">
      <alignment horizontal="center" wrapText="1"/>
    </xf>
    <xf numFmtId="0" fontId="6" fillId="0" borderId="6" xfId="0" applyFont="1" applyFill="1" applyBorder="1" applyAlignment="1" applyProtection="1">
      <alignment horizont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Protection="1">
      <protection locked="0"/>
    </xf>
    <xf numFmtId="0" fontId="0" fillId="0" borderId="0" xfId="0" applyFill="1" applyProtection="1">
      <protection locked="0"/>
    </xf>
    <xf numFmtId="14" fontId="8" fillId="0" borderId="8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/>
      <protection locked="0"/>
    </xf>
    <xf numFmtId="166" fontId="9" fillId="0" borderId="9" xfId="0" applyNumberFormat="1" applyFont="1" applyFill="1" applyBorder="1" applyAlignment="1" applyProtection="1">
      <alignment horizontal="center"/>
    </xf>
    <xf numFmtId="8" fontId="9" fillId="0" borderId="9" xfId="1" applyNumberFormat="1" applyFont="1" applyFill="1" applyBorder="1" applyAlignment="1" applyProtection="1">
      <alignment horizontal="center"/>
    </xf>
    <xf numFmtId="165" fontId="10" fillId="0" borderId="11" xfId="1" applyFont="1" applyFill="1" applyBorder="1" applyProtection="1"/>
    <xf numFmtId="165" fontId="10" fillId="0" borderId="12" xfId="1" applyFont="1" applyFill="1" applyBorder="1" applyProtection="1"/>
    <xf numFmtId="0" fontId="9" fillId="0" borderId="13" xfId="0" applyFont="1" applyFill="1" applyBorder="1" applyProtection="1"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/>
    </xf>
    <xf numFmtId="0" fontId="9" fillId="0" borderId="0" xfId="0" applyFont="1" applyFill="1" applyProtection="1">
      <protection locked="0"/>
    </xf>
    <xf numFmtId="0" fontId="0" fillId="0" borderId="6" xfId="0" applyFill="1" applyBorder="1" applyProtection="1">
      <protection locked="0"/>
    </xf>
    <xf numFmtId="0" fontId="11" fillId="0" borderId="6" xfId="0" applyFont="1" applyFill="1" applyBorder="1" applyAlignment="1" applyProtection="1">
      <alignment horizontal="center" vertical="center"/>
      <protection locked="0"/>
    </xf>
    <xf numFmtId="0" fontId="9" fillId="0" borderId="6" xfId="0" applyFont="1" applyFill="1" applyBorder="1" applyAlignment="1" applyProtection="1">
      <alignment horizontal="center"/>
    </xf>
    <xf numFmtId="166" fontId="11" fillId="0" borderId="6" xfId="0" applyNumberFormat="1" applyFont="1" applyFill="1" applyBorder="1" applyAlignment="1" applyProtection="1">
      <alignment horizontal="center" vertical="center"/>
    </xf>
    <xf numFmtId="8" fontId="11" fillId="0" borderId="6" xfId="1" applyNumberFormat="1" applyFont="1" applyFill="1" applyBorder="1" applyAlignment="1" applyProtection="1">
      <alignment horizontal="center" vertical="center"/>
    </xf>
    <xf numFmtId="165" fontId="12" fillId="0" borderId="6" xfId="1" applyFont="1" applyFill="1" applyBorder="1" applyAlignment="1" applyProtection="1">
      <alignment vertical="center"/>
    </xf>
    <xf numFmtId="0" fontId="2" fillId="0" borderId="3" xfId="0" applyFont="1" applyFill="1" applyBorder="1" applyAlignment="1" applyProtection="1">
      <alignment vertical="center"/>
      <protection locked="0"/>
    </xf>
    <xf numFmtId="0" fontId="0" fillId="0" borderId="15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16" xfId="0" applyFill="1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0" borderId="1" xfId="0" applyFont="1" applyFill="1" applyBorder="1" applyProtection="1">
      <protection locked="0"/>
    </xf>
    <xf numFmtId="0" fontId="13" fillId="0" borderId="2" xfId="0" applyFont="1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0" fillId="0" borderId="3" xfId="0" applyFill="1" applyBorder="1" applyProtection="1">
      <protection locked="0"/>
    </xf>
    <xf numFmtId="0" fontId="0" fillId="0" borderId="17" xfId="0" applyFill="1" applyBorder="1" applyProtection="1">
      <protection locked="0"/>
    </xf>
    <xf numFmtId="0" fontId="0" fillId="0" borderId="18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9" fillId="0" borderId="20" xfId="0" applyFont="1" applyFill="1" applyBorder="1" applyAlignment="1" applyProtection="1">
      <alignment horizontal="center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0" fillId="0" borderId="0" xfId="0" applyFill="1"/>
    <xf numFmtId="165" fontId="14" fillId="0" borderId="6" xfId="1" applyFont="1" applyFill="1" applyBorder="1" applyAlignment="1" applyProtection="1">
      <alignment vertical="center"/>
    </xf>
    <xf numFmtId="165" fontId="18" fillId="0" borderId="11" xfId="1" applyFont="1" applyFill="1" applyBorder="1" applyProtection="1"/>
    <xf numFmtId="165" fontId="18" fillId="0" borderId="12" xfId="1" applyFont="1" applyFill="1" applyBorder="1" applyProtection="1"/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wrapText="1"/>
    </xf>
    <xf numFmtId="0" fontId="6" fillId="2" borderId="6" xfId="0" applyFont="1" applyFill="1" applyBorder="1" applyAlignment="1" applyProtection="1">
      <alignment horizont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Protection="1">
      <protection locked="0"/>
    </xf>
    <xf numFmtId="14" fontId="8" fillId="2" borderId="8" xfId="0" applyNumberFormat="1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  <protection locked="0"/>
    </xf>
    <xf numFmtId="166" fontId="9" fillId="2" borderId="9" xfId="0" applyNumberFormat="1" applyFont="1" applyFill="1" applyBorder="1" applyAlignment="1" applyProtection="1">
      <alignment horizontal="center"/>
    </xf>
    <xf numFmtId="8" fontId="9" fillId="2" borderId="9" xfId="1" applyNumberFormat="1" applyFont="1" applyFill="1" applyBorder="1" applyAlignment="1" applyProtection="1">
      <alignment horizontal="center"/>
    </xf>
    <xf numFmtId="165" fontId="10" fillId="2" borderId="11" xfId="1" applyFont="1" applyFill="1" applyBorder="1" applyProtection="1"/>
    <xf numFmtId="165" fontId="10" fillId="2" borderId="12" xfId="1" applyFont="1" applyFill="1" applyBorder="1" applyProtection="1"/>
    <xf numFmtId="0" fontId="9" fillId="2" borderId="13" xfId="0" applyFont="1" applyFill="1" applyBorder="1" applyProtection="1">
      <protection locked="0"/>
    </xf>
    <xf numFmtId="0" fontId="9" fillId="2" borderId="14" xfId="0" applyFont="1" applyFill="1" applyBorder="1" applyAlignment="1" applyProtection="1">
      <alignment horizontal="center" vertical="center"/>
    </xf>
    <xf numFmtId="0" fontId="0" fillId="2" borderId="6" xfId="0" applyFill="1" applyBorder="1" applyProtection="1"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/>
    </xf>
    <xf numFmtId="166" fontId="11" fillId="2" borderId="6" xfId="0" applyNumberFormat="1" applyFont="1" applyFill="1" applyBorder="1" applyAlignment="1" applyProtection="1">
      <alignment horizontal="center" vertical="center"/>
    </xf>
    <xf numFmtId="8" fontId="11" fillId="2" borderId="6" xfId="1" applyNumberFormat="1" applyFont="1" applyFill="1" applyBorder="1" applyAlignment="1" applyProtection="1">
      <alignment horizontal="center" vertical="center"/>
    </xf>
    <xf numFmtId="165" fontId="12" fillId="2" borderId="6" xfId="1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horizontal="center"/>
    </xf>
    <xf numFmtId="0" fontId="19" fillId="2" borderId="9" xfId="0" applyFont="1" applyFill="1" applyBorder="1" applyAlignment="1">
      <alignment horizontal="center"/>
    </xf>
    <xf numFmtId="14" fontId="19" fillId="2" borderId="9" xfId="0" applyNumberFormat="1" applyFont="1" applyFill="1" applyBorder="1" applyAlignment="1">
      <alignment horizontal="center"/>
    </xf>
    <xf numFmtId="0" fontId="6" fillId="2" borderId="4" xfId="0" applyFont="1" applyFill="1" applyBorder="1" applyAlignment="1" applyProtection="1">
      <alignment horizontal="center"/>
    </xf>
    <xf numFmtId="0" fontId="6" fillId="2" borderId="5" xfId="0" applyFont="1" applyFill="1" applyBorder="1" applyAlignment="1" applyProtection="1">
      <alignment horizontal="center" wrapText="1"/>
    </xf>
    <xf numFmtId="0" fontId="6" fillId="2" borderId="6" xfId="0" applyFont="1" applyFill="1" applyBorder="1" applyAlignment="1" applyProtection="1">
      <alignment horizont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Protection="1">
      <protection locked="0"/>
    </xf>
    <xf numFmtId="14" fontId="8" fillId="2" borderId="8" xfId="0" applyNumberFormat="1" applyFont="1" applyFill="1" applyBorder="1" applyAlignment="1" applyProtection="1">
      <alignment horizontal="center" vertical="center"/>
      <protection locked="0"/>
    </xf>
    <xf numFmtId="0" fontId="9" fillId="2" borderId="9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</xf>
    <xf numFmtId="0" fontId="9" fillId="2" borderId="10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/>
      <protection locked="0"/>
    </xf>
    <xf numFmtId="166" fontId="9" fillId="2" borderId="9" xfId="0" applyNumberFormat="1" applyFont="1" applyFill="1" applyBorder="1" applyAlignment="1" applyProtection="1">
      <alignment horizontal="center"/>
    </xf>
    <xf numFmtId="8" fontId="9" fillId="2" borderId="9" xfId="1" applyNumberFormat="1" applyFont="1" applyFill="1" applyBorder="1" applyAlignment="1" applyProtection="1">
      <alignment horizontal="center"/>
    </xf>
    <xf numFmtId="165" fontId="10" fillId="2" borderId="11" xfId="1" applyFont="1" applyFill="1" applyBorder="1" applyProtection="1"/>
    <xf numFmtId="165" fontId="10" fillId="2" borderId="12" xfId="1" applyFont="1" applyFill="1" applyBorder="1" applyProtection="1"/>
    <xf numFmtId="0" fontId="9" fillId="2" borderId="13" xfId="0" applyFont="1" applyFill="1" applyBorder="1" applyProtection="1">
      <protection locked="0"/>
    </xf>
    <xf numFmtId="0" fontId="9" fillId="2" borderId="14" xfId="0" applyFont="1" applyFill="1" applyBorder="1" applyAlignment="1" applyProtection="1">
      <alignment horizontal="center" vertical="center"/>
    </xf>
    <xf numFmtId="0" fontId="0" fillId="2" borderId="6" xfId="0" applyFill="1" applyBorder="1" applyProtection="1">
      <protection locked="0"/>
    </xf>
    <xf numFmtId="0" fontId="11" fillId="2" borderId="6" xfId="0" applyFont="1" applyFill="1" applyBorder="1" applyAlignment="1" applyProtection="1">
      <alignment horizontal="center" vertical="center"/>
      <protection locked="0"/>
    </xf>
    <xf numFmtId="0" fontId="9" fillId="2" borderId="6" xfId="0" applyFont="1" applyFill="1" applyBorder="1" applyAlignment="1" applyProtection="1">
      <alignment horizontal="center"/>
    </xf>
    <xf numFmtId="166" fontId="11" fillId="2" borderId="6" xfId="0" applyNumberFormat="1" applyFont="1" applyFill="1" applyBorder="1" applyAlignment="1" applyProtection="1">
      <alignment horizontal="center" vertical="center"/>
    </xf>
    <xf numFmtId="8" fontId="11" fillId="2" borderId="6" xfId="1" applyNumberFormat="1" applyFont="1" applyFill="1" applyBorder="1" applyAlignment="1" applyProtection="1">
      <alignment horizontal="center" vertical="center"/>
    </xf>
    <xf numFmtId="165" fontId="12" fillId="2" borderId="6" xfId="1" applyFont="1" applyFill="1" applyBorder="1" applyAlignment="1" applyProtection="1">
      <alignment vertical="center"/>
    </xf>
    <xf numFmtId="0" fontId="2" fillId="2" borderId="3" xfId="0" applyFont="1" applyFill="1" applyBorder="1" applyAlignment="1" applyProtection="1">
      <alignment vertical="center"/>
      <protection locked="0"/>
    </xf>
    <xf numFmtId="14" fontId="8" fillId="3" borderId="8" xfId="0" applyNumberFormat="1" applyFont="1" applyFill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/>
    </xf>
    <xf numFmtId="0" fontId="9" fillId="3" borderId="10" xfId="0" applyFont="1" applyFill="1" applyBorder="1" applyAlignment="1" applyProtection="1">
      <alignment horizontal="center" vertical="center"/>
    </xf>
    <xf numFmtId="0" fontId="9" fillId="3" borderId="9" xfId="0" applyFont="1" applyFill="1" applyBorder="1" applyAlignment="1" applyProtection="1">
      <alignment horizontal="center"/>
      <protection locked="0"/>
    </xf>
    <xf numFmtId="166" fontId="9" fillId="3" borderId="9" xfId="0" applyNumberFormat="1" applyFont="1" applyFill="1" applyBorder="1" applyAlignment="1" applyProtection="1">
      <alignment horizontal="center"/>
    </xf>
    <xf numFmtId="8" fontId="9" fillId="3" borderId="9" xfId="1" applyNumberFormat="1" applyFont="1" applyFill="1" applyBorder="1" applyAlignment="1" applyProtection="1">
      <alignment horizontal="center"/>
    </xf>
    <xf numFmtId="165" fontId="10" fillId="3" borderId="11" xfId="1" applyFont="1" applyFill="1" applyBorder="1" applyProtection="1"/>
    <xf numFmtId="165" fontId="10" fillId="3" borderId="12" xfId="1" applyFont="1" applyFill="1" applyBorder="1" applyProtection="1"/>
    <xf numFmtId="0" fontId="9" fillId="3" borderId="13" xfId="0" applyFont="1" applyFill="1" applyBorder="1" applyProtection="1">
      <protection locked="0"/>
    </xf>
    <xf numFmtId="0" fontId="9" fillId="3" borderId="14" xfId="0" applyFont="1" applyFill="1" applyBorder="1" applyAlignment="1" applyProtection="1">
      <alignment horizontal="center" vertical="center"/>
    </xf>
    <xf numFmtId="14" fontId="8" fillId="0" borderId="8" xfId="0" applyNumberFormat="1" applyFont="1" applyFill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/>
      <protection locked="0"/>
    </xf>
    <xf numFmtId="166" fontId="9" fillId="0" borderId="9" xfId="0" applyNumberFormat="1" applyFont="1" applyFill="1" applyBorder="1" applyAlignment="1" applyProtection="1">
      <alignment horizontal="center"/>
    </xf>
    <xf numFmtId="8" fontId="9" fillId="0" borderId="9" xfId="1" applyNumberFormat="1" applyFont="1" applyFill="1" applyBorder="1" applyAlignment="1" applyProtection="1">
      <alignment horizontal="center"/>
    </xf>
    <xf numFmtId="165" fontId="10" fillId="0" borderId="11" xfId="1" applyFont="1" applyFill="1" applyBorder="1" applyProtection="1"/>
    <xf numFmtId="165" fontId="10" fillId="0" borderId="12" xfId="1" applyFont="1" applyFill="1" applyBorder="1" applyProtection="1"/>
    <xf numFmtId="0" fontId="9" fillId="0" borderId="13" xfId="0" applyFont="1" applyFill="1" applyBorder="1" applyProtection="1">
      <protection locked="0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/>
    </xf>
    <xf numFmtId="14" fontId="16" fillId="0" borderId="8" xfId="0" applyNumberFormat="1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/>
    </xf>
    <xf numFmtId="0" fontId="17" fillId="0" borderId="10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 vertical="center"/>
    </xf>
    <xf numFmtId="0" fontId="17" fillId="0" borderId="9" xfId="0" applyFont="1" applyFill="1" applyBorder="1" applyAlignment="1" applyProtection="1">
      <alignment horizontal="center"/>
      <protection locked="0"/>
    </xf>
    <xf numFmtId="166" fontId="17" fillId="0" borderId="9" xfId="0" applyNumberFormat="1" applyFont="1" applyFill="1" applyBorder="1" applyAlignment="1" applyProtection="1">
      <alignment horizontal="center"/>
    </xf>
    <xf numFmtId="8" fontId="17" fillId="0" borderId="9" xfId="1" applyNumberFormat="1" applyFont="1" applyFill="1" applyBorder="1" applyAlignment="1" applyProtection="1">
      <alignment horizontal="center"/>
    </xf>
    <xf numFmtId="0" fontId="17" fillId="0" borderId="13" xfId="0" applyFont="1" applyFill="1" applyBorder="1" applyProtection="1">
      <protection locked="0"/>
    </xf>
    <xf numFmtId="0" fontId="0" fillId="2" borderId="9" xfId="0" applyFont="1" applyFill="1" applyBorder="1" applyAlignment="1">
      <alignment horizontal="left"/>
    </xf>
    <xf numFmtId="0" fontId="0" fillId="2" borderId="9" xfId="0" applyFont="1" applyFill="1" applyBorder="1" applyAlignment="1">
      <alignment horizontal="center"/>
    </xf>
    <xf numFmtId="14" fontId="8" fillId="0" borderId="9" xfId="0" applyNumberFormat="1" applyFont="1" applyFill="1" applyBorder="1" applyAlignment="1" applyProtection="1">
      <alignment horizontal="center" vertical="center"/>
      <protection locked="0"/>
    </xf>
    <xf numFmtId="0" fontId="0" fillId="3" borderId="0" xfId="0" applyFill="1"/>
    <xf numFmtId="165" fontId="0" fillId="0" borderId="0" xfId="0" applyNumberFormat="1"/>
    <xf numFmtId="0" fontId="8" fillId="3" borderId="9" xfId="0" applyFont="1" applyFill="1" applyBorder="1" applyAlignment="1" applyProtection="1">
      <alignment horizontal="center" vertical="center"/>
    </xf>
    <xf numFmtId="14" fontId="9" fillId="3" borderId="9" xfId="0" applyNumberFormat="1" applyFont="1" applyFill="1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/>
    </xf>
    <xf numFmtId="0" fontId="8" fillId="3" borderId="14" xfId="0" applyFont="1" applyFill="1" applyBorder="1" applyAlignment="1" applyProtection="1">
      <alignment horizontal="center" vertical="center"/>
    </xf>
    <xf numFmtId="14" fontId="9" fillId="3" borderId="14" xfId="0" applyNumberFormat="1" applyFont="1" applyFill="1" applyBorder="1" applyAlignment="1" applyProtection="1">
      <alignment horizontal="center" vertical="center"/>
    </xf>
    <xf numFmtId="164" fontId="10" fillId="3" borderId="12" xfId="1" applyNumberFormat="1" applyFont="1" applyFill="1" applyBorder="1" applyProtection="1"/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>
      <alignment horizontal="center"/>
    </xf>
    <xf numFmtId="0" fontId="11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165" fontId="20" fillId="0" borderId="11" xfId="1" applyFont="1" applyFill="1" applyBorder="1" applyProtection="1"/>
    <xf numFmtId="14" fontId="9" fillId="0" borderId="8" xfId="0" applyNumberFormat="1" applyFont="1" applyFill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9"/>
  <sheetViews>
    <sheetView tabSelected="1" view="pageBreakPreview" zoomScale="60" zoomScaleNormal="100" workbookViewId="0">
      <selection activeCell="Q8" sqref="Q8"/>
    </sheetView>
  </sheetViews>
  <sheetFormatPr defaultRowHeight="14.4" x14ac:dyDescent="0.3"/>
  <cols>
    <col min="1" max="1" width="10.88671875" style="81" customWidth="1"/>
    <col min="2" max="2" width="10.109375" style="81" customWidth="1"/>
    <col min="3" max="3" width="13.6640625" style="81" customWidth="1"/>
    <col min="4" max="4" width="9" style="81" customWidth="1"/>
    <col min="5" max="6" width="10.109375" style="81" customWidth="1"/>
    <col min="7" max="7" width="15" style="81" customWidth="1"/>
    <col min="8" max="8" width="10.6640625" style="81" customWidth="1"/>
    <col min="9" max="10" width="11.5546875" style="81" customWidth="1"/>
    <col min="11" max="12" width="12" style="81" customWidth="1"/>
    <col min="13" max="13" width="13" style="81" customWidth="1"/>
    <col min="14" max="14" width="26.33203125" style="81" customWidth="1"/>
    <col min="15" max="256" width="9.109375" style="81"/>
    <col min="257" max="257" width="10.88671875" style="81" customWidth="1"/>
    <col min="258" max="258" width="10.109375" style="81" customWidth="1"/>
    <col min="259" max="259" width="13.6640625" style="81" customWidth="1"/>
    <col min="260" max="260" width="9" style="81" customWidth="1"/>
    <col min="261" max="262" width="10.109375" style="81" customWidth="1"/>
    <col min="263" max="263" width="15" style="81" customWidth="1"/>
    <col min="264" max="264" width="10.6640625" style="81" customWidth="1"/>
    <col min="265" max="266" width="11.5546875" style="81" customWidth="1"/>
    <col min="267" max="268" width="12" style="81" customWidth="1"/>
    <col min="269" max="269" width="13" style="81" customWidth="1"/>
    <col min="270" max="270" width="55" style="81" customWidth="1"/>
    <col min="271" max="512" width="9.109375" style="81"/>
    <col min="513" max="513" width="10.88671875" style="81" customWidth="1"/>
    <col min="514" max="514" width="10.109375" style="81" customWidth="1"/>
    <col min="515" max="515" width="13.6640625" style="81" customWidth="1"/>
    <col min="516" max="516" width="9" style="81" customWidth="1"/>
    <col min="517" max="518" width="10.109375" style="81" customWidth="1"/>
    <col min="519" max="519" width="15" style="81" customWidth="1"/>
    <col min="520" max="520" width="10.6640625" style="81" customWidth="1"/>
    <col min="521" max="522" width="11.5546875" style="81" customWidth="1"/>
    <col min="523" max="524" width="12" style="81" customWidth="1"/>
    <col min="525" max="525" width="13" style="81" customWidth="1"/>
    <col min="526" max="526" width="55" style="81" customWidth="1"/>
    <col min="527" max="768" width="9.109375" style="81"/>
    <col min="769" max="769" width="10.88671875" style="81" customWidth="1"/>
    <col min="770" max="770" width="10.109375" style="81" customWidth="1"/>
    <col min="771" max="771" width="13.6640625" style="81" customWidth="1"/>
    <col min="772" max="772" width="9" style="81" customWidth="1"/>
    <col min="773" max="774" width="10.109375" style="81" customWidth="1"/>
    <col min="775" max="775" width="15" style="81" customWidth="1"/>
    <col min="776" max="776" width="10.6640625" style="81" customWidth="1"/>
    <col min="777" max="778" width="11.5546875" style="81" customWidth="1"/>
    <col min="779" max="780" width="12" style="81" customWidth="1"/>
    <col min="781" max="781" width="13" style="81" customWidth="1"/>
    <col min="782" max="782" width="55" style="81" customWidth="1"/>
    <col min="783" max="1024" width="9.109375" style="81"/>
    <col min="1025" max="1025" width="10.88671875" style="81" customWidth="1"/>
    <col min="1026" max="1026" width="10.109375" style="81" customWidth="1"/>
    <col min="1027" max="1027" width="13.6640625" style="81" customWidth="1"/>
    <col min="1028" max="1028" width="9" style="81" customWidth="1"/>
    <col min="1029" max="1030" width="10.109375" style="81" customWidth="1"/>
    <col min="1031" max="1031" width="15" style="81" customWidth="1"/>
    <col min="1032" max="1032" width="10.6640625" style="81" customWidth="1"/>
    <col min="1033" max="1034" width="11.5546875" style="81" customWidth="1"/>
    <col min="1035" max="1036" width="12" style="81" customWidth="1"/>
    <col min="1037" max="1037" width="13" style="81" customWidth="1"/>
    <col min="1038" max="1038" width="55" style="81" customWidth="1"/>
    <col min="1039" max="1280" width="9.109375" style="81"/>
    <col min="1281" max="1281" width="10.88671875" style="81" customWidth="1"/>
    <col min="1282" max="1282" width="10.109375" style="81" customWidth="1"/>
    <col min="1283" max="1283" width="13.6640625" style="81" customWidth="1"/>
    <col min="1284" max="1284" width="9" style="81" customWidth="1"/>
    <col min="1285" max="1286" width="10.109375" style="81" customWidth="1"/>
    <col min="1287" max="1287" width="15" style="81" customWidth="1"/>
    <col min="1288" max="1288" width="10.6640625" style="81" customWidth="1"/>
    <col min="1289" max="1290" width="11.5546875" style="81" customWidth="1"/>
    <col min="1291" max="1292" width="12" style="81" customWidth="1"/>
    <col min="1293" max="1293" width="13" style="81" customWidth="1"/>
    <col min="1294" max="1294" width="55" style="81" customWidth="1"/>
    <col min="1295" max="1536" width="9.109375" style="81"/>
    <col min="1537" max="1537" width="10.88671875" style="81" customWidth="1"/>
    <col min="1538" max="1538" width="10.109375" style="81" customWidth="1"/>
    <col min="1539" max="1539" width="13.6640625" style="81" customWidth="1"/>
    <col min="1540" max="1540" width="9" style="81" customWidth="1"/>
    <col min="1541" max="1542" width="10.109375" style="81" customWidth="1"/>
    <col min="1543" max="1543" width="15" style="81" customWidth="1"/>
    <col min="1544" max="1544" width="10.6640625" style="81" customWidth="1"/>
    <col min="1545" max="1546" width="11.5546875" style="81" customWidth="1"/>
    <col min="1547" max="1548" width="12" style="81" customWidth="1"/>
    <col min="1549" max="1549" width="13" style="81" customWidth="1"/>
    <col min="1550" max="1550" width="55" style="81" customWidth="1"/>
    <col min="1551" max="1792" width="9.109375" style="81"/>
    <col min="1793" max="1793" width="10.88671875" style="81" customWidth="1"/>
    <col min="1794" max="1794" width="10.109375" style="81" customWidth="1"/>
    <col min="1795" max="1795" width="13.6640625" style="81" customWidth="1"/>
    <col min="1796" max="1796" width="9" style="81" customWidth="1"/>
    <col min="1797" max="1798" width="10.109375" style="81" customWidth="1"/>
    <col min="1799" max="1799" width="15" style="81" customWidth="1"/>
    <col min="1800" max="1800" width="10.6640625" style="81" customWidth="1"/>
    <col min="1801" max="1802" width="11.5546875" style="81" customWidth="1"/>
    <col min="1803" max="1804" width="12" style="81" customWidth="1"/>
    <col min="1805" max="1805" width="13" style="81" customWidth="1"/>
    <col min="1806" max="1806" width="55" style="81" customWidth="1"/>
    <col min="1807" max="2048" width="9.109375" style="81"/>
    <col min="2049" max="2049" width="10.88671875" style="81" customWidth="1"/>
    <col min="2050" max="2050" width="10.109375" style="81" customWidth="1"/>
    <col min="2051" max="2051" width="13.6640625" style="81" customWidth="1"/>
    <col min="2052" max="2052" width="9" style="81" customWidth="1"/>
    <col min="2053" max="2054" width="10.109375" style="81" customWidth="1"/>
    <col min="2055" max="2055" width="15" style="81" customWidth="1"/>
    <col min="2056" max="2056" width="10.6640625" style="81" customWidth="1"/>
    <col min="2057" max="2058" width="11.5546875" style="81" customWidth="1"/>
    <col min="2059" max="2060" width="12" style="81" customWidth="1"/>
    <col min="2061" max="2061" width="13" style="81" customWidth="1"/>
    <col min="2062" max="2062" width="55" style="81" customWidth="1"/>
    <col min="2063" max="2304" width="9.109375" style="81"/>
    <col min="2305" max="2305" width="10.88671875" style="81" customWidth="1"/>
    <col min="2306" max="2306" width="10.109375" style="81" customWidth="1"/>
    <col min="2307" max="2307" width="13.6640625" style="81" customWidth="1"/>
    <col min="2308" max="2308" width="9" style="81" customWidth="1"/>
    <col min="2309" max="2310" width="10.109375" style="81" customWidth="1"/>
    <col min="2311" max="2311" width="15" style="81" customWidth="1"/>
    <col min="2312" max="2312" width="10.6640625" style="81" customWidth="1"/>
    <col min="2313" max="2314" width="11.5546875" style="81" customWidth="1"/>
    <col min="2315" max="2316" width="12" style="81" customWidth="1"/>
    <col min="2317" max="2317" width="13" style="81" customWidth="1"/>
    <col min="2318" max="2318" width="55" style="81" customWidth="1"/>
    <col min="2319" max="2560" width="9.109375" style="81"/>
    <col min="2561" max="2561" width="10.88671875" style="81" customWidth="1"/>
    <col min="2562" max="2562" width="10.109375" style="81" customWidth="1"/>
    <col min="2563" max="2563" width="13.6640625" style="81" customWidth="1"/>
    <col min="2564" max="2564" width="9" style="81" customWidth="1"/>
    <col min="2565" max="2566" width="10.109375" style="81" customWidth="1"/>
    <col min="2567" max="2567" width="15" style="81" customWidth="1"/>
    <col min="2568" max="2568" width="10.6640625" style="81" customWidth="1"/>
    <col min="2569" max="2570" width="11.5546875" style="81" customWidth="1"/>
    <col min="2571" max="2572" width="12" style="81" customWidth="1"/>
    <col min="2573" max="2573" width="13" style="81" customWidth="1"/>
    <col min="2574" max="2574" width="55" style="81" customWidth="1"/>
    <col min="2575" max="2816" width="9.109375" style="81"/>
    <col min="2817" max="2817" width="10.88671875" style="81" customWidth="1"/>
    <col min="2818" max="2818" width="10.109375" style="81" customWidth="1"/>
    <col min="2819" max="2819" width="13.6640625" style="81" customWidth="1"/>
    <col min="2820" max="2820" width="9" style="81" customWidth="1"/>
    <col min="2821" max="2822" width="10.109375" style="81" customWidth="1"/>
    <col min="2823" max="2823" width="15" style="81" customWidth="1"/>
    <col min="2824" max="2824" width="10.6640625" style="81" customWidth="1"/>
    <col min="2825" max="2826" width="11.5546875" style="81" customWidth="1"/>
    <col min="2827" max="2828" width="12" style="81" customWidth="1"/>
    <col min="2829" max="2829" width="13" style="81" customWidth="1"/>
    <col min="2830" max="2830" width="55" style="81" customWidth="1"/>
    <col min="2831" max="3072" width="9.109375" style="81"/>
    <col min="3073" max="3073" width="10.88671875" style="81" customWidth="1"/>
    <col min="3074" max="3074" width="10.109375" style="81" customWidth="1"/>
    <col min="3075" max="3075" width="13.6640625" style="81" customWidth="1"/>
    <col min="3076" max="3076" width="9" style="81" customWidth="1"/>
    <col min="3077" max="3078" width="10.109375" style="81" customWidth="1"/>
    <col min="3079" max="3079" width="15" style="81" customWidth="1"/>
    <col min="3080" max="3080" width="10.6640625" style="81" customWidth="1"/>
    <col min="3081" max="3082" width="11.5546875" style="81" customWidth="1"/>
    <col min="3083" max="3084" width="12" style="81" customWidth="1"/>
    <col min="3085" max="3085" width="13" style="81" customWidth="1"/>
    <col min="3086" max="3086" width="55" style="81" customWidth="1"/>
    <col min="3087" max="3328" width="9.109375" style="81"/>
    <col min="3329" max="3329" width="10.88671875" style="81" customWidth="1"/>
    <col min="3330" max="3330" width="10.109375" style="81" customWidth="1"/>
    <col min="3331" max="3331" width="13.6640625" style="81" customWidth="1"/>
    <col min="3332" max="3332" width="9" style="81" customWidth="1"/>
    <col min="3333" max="3334" width="10.109375" style="81" customWidth="1"/>
    <col min="3335" max="3335" width="15" style="81" customWidth="1"/>
    <col min="3336" max="3336" width="10.6640625" style="81" customWidth="1"/>
    <col min="3337" max="3338" width="11.5546875" style="81" customWidth="1"/>
    <col min="3339" max="3340" width="12" style="81" customWidth="1"/>
    <col min="3341" max="3341" width="13" style="81" customWidth="1"/>
    <col min="3342" max="3342" width="55" style="81" customWidth="1"/>
    <col min="3343" max="3584" width="9.109375" style="81"/>
    <col min="3585" max="3585" width="10.88671875" style="81" customWidth="1"/>
    <col min="3586" max="3586" width="10.109375" style="81" customWidth="1"/>
    <col min="3587" max="3587" width="13.6640625" style="81" customWidth="1"/>
    <col min="3588" max="3588" width="9" style="81" customWidth="1"/>
    <col min="3589" max="3590" width="10.109375" style="81" customWidth="1"/>
    <col min="3591" max="3591" width="15" style="81" customWidth="1"/>
    <col min="3592" max="3592" width="10.6640625" style="81" customWidth="1"/>
    <col min="3593" max="3594" width="11.5546875" style="81" customWidth="1"/>
    <col min="3595" max="3596" width="12" style="81" customWidth="1"/>
    <col min="3597" max="3597" width="13" style="81" customWidth="1"/>
    <col min="3598" max="3598" width="55" style="81" customWidth="1"/>
    <col min="3599" max="3840" width="9.109375" style="81"/>
    <col min="3841" max="3841" width="10.88671875" style="81" customWidth="1"/>
    <col min="3842" max="3842" width="10.109375" style="81" customWidth="1"/>
    <col min="3843" max="3843" width="13.6640625" style="81" customWidth="1"/>
    <col min="3844" max="3844" width="9" style="81" customWidth="1"/>
    <col min="3845" max="3846" width="10.109375" style="81" customWidth="1"/>
    <col min="3847" max="3847" width="15" style="81" customWidth="1"/>
    <col min="3848" max="3848" width="10.6640625" style="81" customWidth="1"/>
    <col min="3849" max="3850" width="11.5546875" style="81" customWidth="1"/>
    <col min="3851" max="3852" width="12" style="81" customWidth="1"/>
    <col min="3853" max="3853" width="13" style="81" customWidth="1"/>
    <col min="3854" max="3854" width="55" style="81" customWidth="1"/>
    <col min="3855" max="4096" width="9.109375" style="81"/>
    <col min="4097" max="4097" width="10.88671875" style="81" customWidth="1"/>
    <col min="4098" max="4098" width="10.109375" style="81" customWidth="1"/>
    <col min="4099" max="4099" width="13.6640625" style="81" customWidth="1"/>
    <col min="4100" max="4100" width="9" style="81" customWidth="1"/>
    <col min="4101" max="4102" width="10.109375" style="81" customWidth="1"/>
    <col min="4103" max="4103" width="15" style="81" customWidth="1"/>
    <col min="4104" max="4104" width="10.6640625" style="81" customWidth="1"/>
    <col min="4105" max="4106" width="11.5546875" style="81" customWidth="1"/>
    <col min="4107" max="4108" width="12" style="81" customWidth="1"/>
    <col min="4109" max="4109" width="13" style="81" customWidth="1"/>
    <col min="4110" max="4110" width="55" style="81" customWidth="1"/>
    <col min="4111" max="4352" width="9.109375" style="81"/>
    <col min="4353" max="4353" width="10.88671875" style="81" customWidth="1"/>
    <col min="4354" max="4354" width="10.109375" style="81" customWidth="1"/>
    <col min="4355" max="4355" width="13.6640625" style="81" customWidth="1"/>
    <col min="4356" max="4356" width="9" style="81" customWidth="1"/>
    <col min="4357" max="4358" width="10.109375" style="81" customWidth="1"/>
    <col min="4359" max="4359" width="15" style="81" customWidth="1"/>
    <col min="4360" max="4360" width="10.6640625" style="81" customWidth="1"/>
    <col min="4361" max="4362" width="11.5546875" style="81" customWidth="1"/>
    <col min="4363" max="4364" width="12" style="81" customWidth="1"/>
    <col min="4365" max="4365" width="13" style="81" customWidth="1"/>
    <col min="4366" max="4366" width="55" style="81" customWidth="1"/>
    <col min="4367" max="4608" width="9.109375" style="81"/>
    <col min="4609" max="4609" width="10.88671875" style="81" customWidth="1"/>
    <col min="4610" max="4610" width="10.109375" style="81" customWidth="1"/>
    <col min="4611" max="4611" width="13.6640625" style="81" customWidth="1"/>
    <col min="4612" max="4612" width="9" style="81" customWidth="1"/>
    <col min="4613" max="4614" width="10.109375" style="81" customWidth="1"/>
    <col min="4615" max="4615" width="15" style="81" customWidth="1"/>
    <col min="4616" max="4616" width="10.6640625" style="81" customWidth="1"/>
    <col min="4617" max="4618" width="11.5546875" style="81" customWidth="1"/>
    <col min="4619" max="4620" width="12" style="81" customWidth="1"/>
    <col min="4621" max="4621" width="13" style="81" customWidth="1"/>
    <col min="4622" max="4622" width="55" style="81" customWidth="1"/>
    <col min="4623" max="4864" width="9.109375" style="81"/>
    <col min="4865" max="4865" width="10.88671875" style="81" customWidth="1"/>
    <col min="4866" max="4866" width="10.109375" style="81" customWidth="1"/>
    <col min="4867" max="4867" width="13.6640625" style="81" customWidth="1"/>
    <col min="4868" max="4868" width="9" style="81" customWidth="1"/>
    <col min="4869" max="4870" width="10.109375" style="81" customWidth="1"/>
    <col min="4871" max="4871" width="15" style="81" customWidth="1"/>
    <col min="4872" max="4872" width="10.6640625" style="81" customWidth="1"/>
    <col min="4873" max="4874" width="11.5546875" style="81" customWidth="1"/>
    <col min="4875" max="4876" width="12" style="81" customWidth="1"/>
    <col min="4877" max="4877" width="13" style="81" customWidth="1"/>
    <col min="4878" max="4878" width="55" style="81" customWidth="1"/>
    <col min="4879" max="5120" width="9.109375" style="81"/>
    <col min="5121" max="5121" width="10.88671875" style="81" customWidth="1"/>
    <col min="5122" max="5122" width="10.109375" style="81" customWidth="1"/>
    <col min="5123" max="5123" width="13.6640625" style="81" customWidth="1"/>
    <col min="5124" max="5124" width="9" style="81" customWidth="1"/>
    <col min="5125" max="5126" width="10.109375" style="81" customWidth="1"/>
    <col min="5127" max="5127" width="15" style="81" customWidth="1"/>
    <col min="5128" max="5128" width="10.6640625" style="81" customWidth="1"/>
    <col min="5129" max="5130" width="11.5546875" style="81" customWidth="1"/>
    <col min="5131" max="5132" width="12" style="81" customWidth="1"/>
    <col min="5133" max="5133" width="13" style="81" customWidth="1"/>
    <col min="5134" max="5134" width="55" style="81" customWidth="1"/>
    <col min="5135" max="5376" width="9.109375" style="81"/>
    <col min="5377" max="5377" width="10.88671875" style="81" customWidth="1"/>
    <col min="5378" max="5378" width="10.109375" style="81" customWidth="1"/>
    <col min="5379" max="5379" width="13.6640625" style="81" customWidth="1"/>
    <col min="5380" max="5380" width="9" style="81" customWidth="1"/>
    <col min="5381" max="5382" width="10.109375" style="81" customWidth="1"/>
    <col min="5383" max="5383" width="15" style="81" customWidth="1"/>
    <col min="5384" max="5384" width="10.6640625" style="81" customWidth="1"/>
    <col min="5385" max="5386" width="11.5546875" style="81" customWidth="1"/>
    <col min="5387" max="5388" width="12" style="81" customWidth="1"/>
    <col min="5389" max="5389" width="13" style="81" customWidth="1"/>
    <col min="5390" max="5390" width="55" style="81" customWidth="1"/>
    <col min="5391" max="5632" width="9.109375" style="81"/>
    <col min="5633" max="5633" width="10.88671875" style="81" customWidth="1"/>
    <col min="5634" max="5634" width="10.109375" style="81" customWidth="1"/>
    <col min="5635" max="5635" width="13.6640625" style="81" customWidth="1"/>
    <col min="5636" max="5636" width="9" style="81" customWidth="1"/>
    <col min="5637" max="5638" width="10.109375" style="81" customWidth="1"/>
    <col min="5639" max="5639" width="15" style="81" customWidth="1"/>
    <col min="5640" max="5640" width="10.6640625" style="81" customWidth="1"/>
    <col min="5641" max="5642" width="11.5546875" style="81" customWidth="1"/>
    <col min="5643" max="5644" width="12" style="81" customWidth="1"/>
    <col min="5645" max="5645" width="13" style="81" customWidth="1"/>
    <col min="5646" max="5646" width="55" style="81" customWidth="1"/>
    <col min="5647" max="5888" width="9.109375" style="81"/>
    <col min="5889" max="5889" width="10.88671875" style="81" customWidth="1"/>
    <col min="5890" max="5890" width="10.109375" style="81" customWidth="1"/>
    <col min="5891" max="5891" width="13.6640625" style="81" customWidth="1"/>
    <col min="5892" max="5892" width="9" style="81" customWidth="1"/>
    <col min="5893" max="5894" width="10.109375" style="81" customWidth="1"/>
    <col min="5895" max="5895" width="15" style="81" customWidth="1"/>
    <col min="5896" max="5896" width="10.6640625" style="81" customWidth="1"/>
    <col min="5897" max="5898" width="11.5546875" style="81" customWidth="1"/>
    <col min="5899" max="5900" width="12" style="81" customWidth="1"/>
    <col min="5901" max="5901" width="13" style="81" customWidth="1"/>
    <col min="5902" max="5902" width="55" style="81" customWidth="1"/>
    <col min="5903" max="6144" width="9.109375" style="81"/>
    <col min="6145" max="6145" width="10.88671875" style="81" customWidth="1"/>
    <col min="6146" max="6146" width="10.109375" style="81" customWidth="1"/>
    <col min="6147" max="6147" width="13.6640625" style="81" customWidth="1"/>
    <col min="6148" max="6148" width="9" style="81" customWidth="1"/>
    <col min="6149" max="6150" width="10.109375" style="81" customWidth="1"/>
    <col min="6151" max="6151" width="15" style="81" customWidth="1"/>
    <col min="6152" max="6152" width="10.6640625" style="81" customWidth="1"/>
    <col min="6153" max="6154" width="11.5546875" style="81" customWidth="1"/>
    <col min="6155" max="6156" width="12" style="81" customWidth="1"/>
    <col min="6157" max="6157" width="13" style="81" customWidth="1"/>
    <col min="6158" max="6158" width="55" style="81" customWidth="1"/>
    <col min="6159" max="6400" width="9.109375" style="81"/>
    <col min="6401" max="6401" width="10.88671875" style="81" customWidth="1"/>
    <col min="6402" max="6402" width="10.109375" style="81" customWidth="1"/>
    <col min="6403" max="6403" width="13.6640625" style="81" customWidth="1"/>
    <col min="6404" max="6404" width="9" style="81" customWidth="1"/>
    <col min="6405" max="6406" width="10.109375" style="81" customWidth="1"/>
    <col min="6407" max="6407" width="15" style="81" customWidth="1"/>
    <col min="6408" max="6408" width="10.6640625" style="81" customWidth="1"/>
    <col min="6409" max="6410" width="11.5546875" style="81" customWidth="1"/>
    <col min="6411" max="6412" width="12" style="81" customWidth="1"/>
    <col min="6413" max="6413" width="13" style="81" customWidth="1"/>
    <col min="6414" max="6414" width="55" style="81" customWidth="1"/>
    <col min="6415" max="6656" width="9.109375" style="81"/>
    <col min="6657" max="6657" width="10.88671875" style="81" customWidth="1"/>
    <col min="6658" max="6658" width="10.109375" style="81" customWidth="1"/>
    <col min="6659" max="6659" width="13.6640625" style="81" customWidth="1"/>
    <col min="6660" max="6660" width="9" style="81" customWidth="1"/>
    <col min="6661" max="6662" width="10.109375" style="81" customWidth="1"/>
    <col min="6663" max="6663" width="15" style="81" customWidth="1"/>
    <col min="6664" max="6664" width="10.6640625" style="81" customWidth="1"/>
    <col min="6665" max="6666" width="11.5546875" style="81" customWidth="1"/>
    <col min="6667" max="6668" width="12" style="81" customWidth="1"/>
    <col min="6669" max="6669" width="13" style="81" customWidth="1"/>
    <col min="6670" max="6670" width="55" style="81" customWidth="1"/>
    <col min="6671" max="6912" width="9.109375" style="81"/>
    <col min="6913" max="6913" width="10.88671875" style="81" customWidth="1"/>
    <col min="6914" max="6914" width="10.109375" style="81" customWidth="1"/>
    <col min="6915" max="6915" width="13.6640625" style="81" customWidth="1"/>
    <col min="6916" max="6916" width="9" style="81" customWidth="1"/>
    <col min="6917" max="6918" width="10.109375" style="81" customWidth="1"/>
    <col min="6919" max="6919" width="15" style="81" customWidth="1"/>
    <col min="6920" max="6920" width="10.6640625" style="81" customWidth="1"/>
    <col min="6921" max="6922" width="11.5546875" style="81" customWidth="1"/>
    <col min="6923" max="6924" width="12" style="81" customWidth="1"/>
    <col min="6925" max="6925" width="13" style="81" customWidth="1"/>
    <col min="6926" max="6926" width="55" style="81" customWidth="1"/>
    <col min="6927" max="7168" width="9.109375" style="81"/>
    <col min="7169" max="7169" width="10.88671875" style="81" customWidth="1"/>
    <col min="7170" max="7170" width="10.109375" style="81" customWidth="1"/>
    <col min="7171" max="7171" width="13.6640625" style="81" customWidth="1"/>
    <col min="7172" max="7172" width="9" style="81" customWidth="1"/>
    <col min="7173" max="7174" width="10.109375" style="81" customWidth="1"/>
    <col min="7175" max="7175" width="15" style="81" customWidth="1"/>
    <col min="7176" max="7176" width="10.6640625" style="81" customWidth="1"/>
    <col min="7177" max="7178" width="11.5546875" style="81" customWidth="1"/>
    <col min="7179" max="7180" width="12" style="81" customWidth="1"/>
    <col min="7181" max="7181" width="13" style="81" customWidth="1"/>
    <col min="7182" max="7182" width="55" style="81" customWidth="1"/>
    <col min="7183" max="7424" width="9.109375" style="81"/>
    <col min="7425" max="7425" width="10.88671875" style="81" customWidth="1"/>
    <col min="7426" max="7426" width="10.109375" style="81" customWidth="1"/>
    <col min="7427" max="7427" width="13.6640625" style="81" customWidth="1"/>
    <col min="7428" max="7428" width="9" style="81" customWidth="1"/>
    <col min="7429" max="7430" width="10.109375" style="81" customWidth="1"/>
    <col min="7431" max="7431" width="15" style="81" customWidth="1"/>
    <col min="7432" max="7432" width="10.6640625" style="81" customWidth="1"/>
    <col min="7433" max="7434" width="11.5546875" style="81" customWidth="1"/>
    <col min="7435" max="7436" width="12" style="81" customWidth="1"/>
    <col min="7437" max="7437" width="13" style="81" customWidth="1"/>
    <col min="7438" max="7438" width="55" style="81" customWidth="1"/>
    <col min="7439" max="7680" width="9.109375" style="81"/>
    <col min="7681" max="7681" width="10.88671875" style="81" customWidth="1"/>
    <col min="7682" max="7682" width="10.109375" style="81" customWidth="1"/>
    <col min="7683" max="7683" width="13.6640625" style="81" customWidth="1"/>
    <col min="7684" max="7684" width="9" style="81" customWidth="1"/>
    <col min="7685" max="7686" width="10.109375" style="81" customWidth="1"/>
    <col min="7687" max="7687" width="15" style="81" customWidth="1"/>
    <col min="7688" max="7688" width="10.6640625" style="81" customWidth="1"/>
    <col min="7689" max="7690" width="11.5546875" style="81" customWidth="1"/>
    <col min="7691" max="7692" width="12" style="81" customWidth="1"/>
    <col min="7693" max="7693" width="13" style="81" customWidth="1"/>
    <col min="7694" max="7694" width="55" style="81" customWidth="1"/>
    <col min="7695" max="7936" width="9.109375" style="81"/>
    <col min="7937" max="7937" width="10.88671875" style="81" customWidth="1"/>
    <col min="7938" max="7938" width="10.109375" style="81" customWidth="1"/>
    <col min="7939" max="7939" width="13.6640625" style="81" customWidth="1"/>
    <col min="7940" max="7940" width="9" style="81" customWidth="1"/>
    <col min="7941" max="7942" width="10.109375" style="81" customWidth="1"/>
    <col min="7943" max="7943" width="15" style="81" customWidth="1"/>
    <col min="7944" max="7944" width="10.6640625" style="81" customWidth="1"/>
    <col min="7945" max="7946" width="11.5546875" style="81" customWidth="1"/>
    <col min="7947" max="7948" width="12" style="81" customWidth="1"/>
    <col min="7949" max="7949" width="13" style="81" customWidth="1"/>
    <col min="7950" max="7950" width="55" style="81" customWidth="1"/>
    <col min="7951" max="8192" width="9.109375" style="81"/>
    <col min="8193" max="8193" width="10.88671875" style="81" customWidth="1"/>
    <col min="8194" max="8194" width="10.109375" style="81" customWidth="1"/>
    <col min="8195" max="8195" width="13.6640625" style="81" customWidth="1"/>
    <col min="8196" max="8196" width="9" style="81" customWidth="1"/>
    <col min="8197" max="8198" width="10.109375" style="81" customWidth="1"/>
    <col min="8199" max="8199" width="15" style="81" customWidth="1"/>
    <col min="8200" max="8200" width="10.6640625" style="81" customWidth="1"/>
    <col min="8201" max="8202" width="11.5546875" style="81" customWidth="1"/>
    <col min="8203" max="8204" width="12" style="81" customWidth="1"/>
    <col min="8205" max="8205" width="13" style="81" customWidth="1"/>
    <col min="8206" max="8206" width="55" style="81" customWidth="1"/>
    <col min="8207" max="8448" width="9.109375" style="81"/>
    <col min="8449" max="8449" width="10.88671875" style="81" customWidth="1"/>
    <col min="8450" max="8450" width="10.109375" style="81" customWidth="1"/>
    <col min="8451" max="8451" width="13.6640625" style="81" customWidth="1"/>
    <col min="8452" max="8452" width="9" style="81" customWidth="1"/>
    <col min="8453" max="8454" width="10.109375" style="81" customWidth="1"/>
    <col min="8455" max="8455" width="15" style="81" customWidth="1"/>
    <col min="8456" max="8456" width="10.6640625" style="81" customWidth="1"/>
    <col min="8457" max="8458" width="11.5546875" style="81" customWidth="1"/>
    <col min="8459" max="8460" width="12" style="81" customWidth="1"/>
    <col min="8461" max="8461" width="13" style="81" customWidth="1"/>
    <col min="8462" max="8462" width="55" style="81" customWidth="1"/>
    <col min="8463" max="8704" width="9.109375" style="81"/>
    <col min="8705" max="8705" width="10.88671875" style="81" customWidth="1"/>
    <col min="8706" max="8706" width="10.109375" style="81" customWidth="1"/>
    <col min="8707" max="8707" width="13.6640625" style="81" customWidth="1"/>
    <col min="8708" max="8708" width="9" style="81" customWidth="1"/>
    <col min="8709" max="8710" width="10.109375" style="81" customWidth="1"/>
    <col min="8711" max="8711" width="15" style="81" customWidth="1"/>
    <col min="8712" max="8712" width="10.6640625" style="81" customWidth="1"/>
    <col min="8713" max="8714" width="11.5546875" style="81" customWidth="1"/>
    <col min="8715" max="8716" width="12" style="81" customWidth="1"/>
    <col min="8717" max="8717" width="13" style="81" customWidth="1"/>
    <col min="8718" max="8718" width="55" style="81" customWidth="1"/>
    <col min="8719" max="8960" width="9.109375" style="81"/>
    <col min="8961" max="8961" width="10.88671875" style="81" customWidth="1"/>
    <col min="8962" max="8962" width="10.109375" style="81" customWidth="1"/>
    <col min="8963" max="8963" width="13.6640625" style="81" customWidth="1"/>
    <col min="8964" max="8964" width="9" style="81" customWidth="1"/>
    <col min="8965" max="8966" width="10.109375" style="81" customWidth="1"/>
    <col min="8967" max="8967" width="15" style="81" customWidth="1"/>
    <col min="8968" max="8968" width="10.6640625" style="81" customWidth="1"/>
    <col min="8969" max="8970" width="11.5546875" style="81" customWidth="1"/>
    <col min="8971" max="8972" width="12" style="81" customWidth="1"/>
    <col min="8973" max="8973" width="13" style="81" customWidth="1"/>
    <col min="8974" max="8974" width="55" style="81" customWidth="1"/>
    <col min="8975" max="9216" width="9.109375" style="81"/>
    <col min="9217" max="9217" width="10.88671875" style="81" customWidth="1"/>
    <col min="9218" max="9218" width="10.109375" style="81" customWidth="1"/>
    <col min="9219" max="9219" width="13.6640625" style="81" customWidth="1"/>
    <col min="9220" max="9220" width="9" style="81" customWidth="1"/>
    <col min="9221" max="9222" width="10.109375" style="81" customWidth="1"/>
    <col min="9223" max="9223" width="15" style="81" customWidth="1"/>
    <col min="9224" max="9224" width="10.6640625" style="81" customWidth="1"/>
    <col min="9225" max="9226" width="11.5546875" style="81" customWidth="1"/>
    <col min="9227" max="9228" width="12" style="81" customWidth="1"/>
    <col min="9229" max="9229" width="13" style="81" customWidth="1"/>
    <col min="9230" max="9230" width="55" style="81" customWidth="1"/>
    <col min="9231" max="9472" width="9.109375" style="81"/>
    <col min="9473" max="9473" width="10.88671875" style="81" customWidth="1"/>
    <col min="9474" max="9474" width="10.109375" style="81" customWidth="1"/>
    <col min="9475" max="9475" width="13.6640625" style="81" customWidth="1"/>
    <col min="9476" max="9476" width="9" style="81" customWidth="1"/>
    <col min="9477" max="9478" width="10.109375" style="81" customWidth="1"/>
    <col min="9479" max="9479" width="15" style="81" customWidth="1"/>
    <col min="9480" max="9480" width="10.6640625" style="81" customWidth="1"/>
    <col min="9481" max="9482" width="11.5546875" style="81" customWidth="1"/>
    <col min="9483" max="9484" width="12" style="81" customWidth="1"/>
    <col min="9485" max="9485" width="13" style="81" customWidth="1"/>
    <col min="9486" max="9486" width="55" style="81" customWidth="1"/>
    <col min="9487" max="9728" width="9.109375" style="81"/>
    <col min="9729" max="9729" width="10.88671875" style="81" customWidth="1"/>
    <col min="9730" max="9730" width="10.109375" style="81" customWidth="1"/>
    <col min="9731" max="9731" width="13.6640625" style="81" customWidth="1"/>
    <col min="9732" max="9732" width="9" style="81" customWidth="1"/>
    <col min="9733" max="9734" width="10.109375" style="81" customWidth="1"/>
    <col min="9735" max="9735" width="15" style="81" customWidth="1"/>
    <col min="9736" max="9736" width="10.6640625" style="81" customWidth="1"/>
    <col min="9737" max="9738" width="11.5546875" style="81" customWidth="1"/>
    <col min="9739" max="9740" width="12" style="81" customWidth="1"/>
    <col min="9741" max="9741" width="13" style="81" customWidth="1"/>
    <col min="9742" max="9742" width="55" style="81" customWidth="1"/>
    <col min="9743" max="9984" width="9.109375" style="81"/>
    <col min="9985" max="9985" width="10.88671875" style="81" customWidth="1"/>
    <col min="9986" max="9986" width="10.109375" style="81" customWidth="1"/>
    <col min="9987" max="9987" width="13.6640625" style="81" customWidth="1"/>
    <col min="9988" max="9988" width="9" style="81" customWidth="1"/>
    <col min="9989" max="9990" width="10.109375" style="81" customWidth="1"/>
    <col min="9991" max="9991" width="15" style="81" customWidth="1"/>
    <col min="9992" max="9992" width="10.6640625" style="81" customWidth="1"/>
    <col min="9993" max="9994" width="11.5546875" style="81" customWidth="1"/>
    <col min="9995" max="9996" width="12" style="81" customWidth="1"/>
    <col min="9997" max="9997" width="13" style="81" customWidth="1"/>
    <col min="9998" max="9998" width="55" style="81" customWidth="1"/>
    <col min="9999" max="10240" width="9.109375" style="81"/>
    <col min="10241" max="10241" width="10.88671875" style="81" customWidth="1"/>
    <col min="10242" max="10242" width="10.109375" style="81" customWidth="1"/>
    <col min="10243" max="10243" width="13.6640625" style="81" customWidth="1"/>
    <col min="10244" max="10244" width="9" style="81" customWidth="1"/>
    <col min="10245" max="10246" width="10.109375" style="81" customWidth="1"/>
    <col min="10247" max="10247" width="15" style="81" customWidth="1"/>
    <col min="10248" max="10248" width="10.6640625" style="81" customWidth="1"/>
    <col min="10249" max="10250" width="11.5546875" style="81" customWidth="1"/>
    <col min="10251" max="10252" width="12" style="81" customWidth="1"/>
    <col min="10253" max="10253" width="13" style="81" customWidth="1"/>
    <col min="10254" max="10254" width="55" style="81" customWidth="1"/>
    <col min="10255" max="10496" width="9.109375" style="81"/>
    <col min="10497" max="10497" width="10.88671875" style="81" customWidth="1"/>
    <col min="10498" max="10498" width="10.109375" style="81" customWidth="1"/>
    <col min="10499" max="10499" width="13.6640625" style="81" customWidth="1"/>
    <col min="10500" max="10500" width="9" style="81" customWidth="1"/>
    <col min="10501" max="10502" width="10.109375" style="81" customWidth="1"/>
    <col min="10503" max="10503" width="15" style="81" customWidth="1"/>
    <col min="10504" max="10504" width="10.6640625" style="81" customWidth="1"/>
    <col min="10505" max="10506" width="11.5546875" style="81" customWidth="1"/>
    <col min="10507" max="10508" width="12" style="81" customWidth="1"/>
    <col min="10509" max="10509" width="13" style="81" customWidth="1"/>
    <col min="10510" max="10510" width="55" style="81" customWidth="1"/>
    <col min="10511" max="10752" width="9.109375" style="81"/>
    <col min="10753" max="10753" width="10.88671875" style="81" customWidth="1"/>
    <col min="10754" max="10754" width="10.109375" style="81" customWidth="1"/>
    <col min="10755" max="10755" width="13.6640625" style="81" customWidth="1"/>
    <col min="10756" max="10756" width="9" style="81" customWidth="1"/>
    <col min="10757" max="10758" width="10.109375" style="81" customWidth="1"/>
    <col min="10759" max="10759" width="15" style="81" customWidth="1"/>
    <col min="10760" max="10760" width="10.6640625" style="81" customWidth="1"/>
    <col min="10761" max="10762" width="11.5546875" style="81" customWidth="1"/>
    <col min="10763" max="10764" width="12" style="81" customWidth="1"/>
    <col min="10765" max="10765" width="13" style="81" customWidth="1"/>
    <col min="10766" max="10766" width="55" style="81" customWidth="1"/>
    <col min="10767" max="11008" width="9.109375" style="81"/>
    <col min="11009" max="11009" width="10.88671875" style="81" customWidth="1"/>
    <col min="11010" max="11010" width="10.109375" style="81" customWidth="1"/>
    <col min="11011" max="11011" width="13.6640625" style="81" customWidth="1"/>
    <col min="11012" max="11012" width="9" style="81" customWidth="1"/>
    <col min="11013" max="11014" width="10.109375" style="81" customWidth="1"/>
    <col min="11015" max="11015" width="15" style="81" customWidth="1"/>
    <col min="11016" max="11016" width="10.6640625" style="81" customWidth="1"/>
    <col min="11017" max="11018" width="11.5546875" style="81" customWidth="1"/>
    <col min="11019" max="11020" width="12" style="81" customWidth="1"/>
    <col min="11021" max="11021" width="13" style="81" customWidth="1"/>
    <col min="11022" max="11022" width="55" style="81" customWidth="1"/>
    <col min="11023" max="11264" width="9.109375" style="81"/>
    <col min="11265" max="11265" width="10.88671875" style="81" customWidth="1"/>
    <col min="11266" max="11266" width="10.109375" style="81" customWidth="1"/>
    <col min="11267" max="11267" width="13.6640625" style="81" customWidth="1"/>
    <col min="11268" max="11268" width="9" style="81" customWidth="1"/>
    <col min="11269" max="11270" width="10.109375" style="81" customWidth="1"/>
    <col min="11271" max="11271" width="15" style="81" customWidth="1"/>
    <col min="11272" max="11272" width="10.6640625" style="81" customWidth="1"/>
    <col min="11273" max="11274" width="11.5546875" style="81" customWidth="1"/>
    <col min="11275" max="11276" width="12" style="81" customWidth="1"/>
    <col min="11277" max="11277" width="13" style="81" customWidth="1"/>
    <col min="11278" max="11278" width="55" style="81" customWidth="1"/>
    <col min="11279" max="11520" width="9.109375" style="81"/>
    <col min="11521" max="11521" width="10.88671875" style="81" customWidth="1"/>
    <col min="11522" max="11522" width="10.109375" style="81" customWidth="1"/>
    <col min="11523" max="11523" width="13.6640625" style="81" customWidth="1"/>
    <col min="11524" max="11524" width="9" style="81" customWidth="1"/>
    <col min="11525" max="11526" width="10.109375" style="81" customWidth="1"/>
    <col min="11527" max="11527" width="15" style="81" customWidth="1"/>
    <col min="11528" max="11528" width="10.6640625" style="81" customWidth="1"/>
    <col min="11529" max="11530" width="11.5546875" style="81" customWidth="1"/>
    <col min="11531" max="11532" width="12" style="81" customWidth="1"/>
    <col min="11533" max="11533" width="13" style="81" customWidth="1"/>
    <col min="11534" max="11534" width="55" style="81" customWidth="1"/>
    <col min="11535" max="11776" width="9.109375" style="81"/>
    <col min="11777" max="11777" width="10.88671875" style="81" customWidth="1"/>
    <col min="11778" max="11778" width="10.109375" style="81" customWidth="1"/>
    <col min="11779" max="11779" width="13.6640625" style="81" customWidth="1"/>
    <col min="11780" max="11780" width="9" style="81" customWidth="1"/>
    <col min="11781" max="11782" width="10.109375" style="81" customWidth="1"/>
    <col min="11783" max="11783" width="15" style="81" customWidth="1"/>
    <col min="11784" max="11784" width="10.6640625" style="81" customWidth="1"/>
    <col min="11785" max="11786" width="11.5546875" style="81" customWidth="1"/>
    <col min="11787" max="11788" width="12" style="81" customWidth="1"/>
    <col min="11789" max="11789" width="13" style="81" customWidth="1"/>
    <col min="11790" max="11790" width="55" style="81" customWidth="1"/>
    <col min="11791" max="12032" width="9.109375" style="81"/>
    <col min="12033" max="12033" width="10.88671875" style="81" customWidth="1"/>
    <col min="12034" max="12034" width="10.109375" style="81" customWidth="1"/>
    <col min="12035" max="12035" width="13.6640625" style="81" customWidth="1"/>
    <col min="12036" max="12036" width="9" style="81" customWidth="1"/>
    <col min="12037" max="12038" width="10.109375" style="81" customWidth="1"/>
    <col min="12039" max="12039" width="15" style="81" customWidth="1"/>
    <col min="12040" max="12040" width="10.6640625" style="81" customWidth="1"/>
    <col min="12041" max="12042" width="11.5546875" style="81" customWidth="1"/>
    <col min="12043" max="12044" width="12" style="81" customWidth="1"/>
    <col min="12045" max="12045" width="13" style="81" customWidth="1"/>
    <col min="12046" max="12046" width="55" style="81" customWidth="1"/>
    <col min="12047" max="12288" width="9.109375" style="81"/>
    <col min="12289" max="12289" width="10.88671875" style="81" customWidth="1"/>
    <col min="12290" max="12290" width="10.109375" style="81" customWidth="1"/>
    <col min="12291" max="12291" width="13.6640625" style="81" customWidth="1"/>
    <col min="12292" max="12292" width="9" style="81" customWidth="1"/>
    <col min="12293" max="12294" width="10.109375" style="81" customWidth="1"/>
    <col min="12295" max="12295" width="15" style="81" customWidth="1"/>
    <col min="12296" max="12296" width="10.6640625" style="81" customWidth="1"/>
    <col min="12297" max="12298" width="11.5546875" style="81" customWidth="1"/>
    <col min="12299" max="12300" width="12" style="81" customWidth="1"/>
    <col min="12301" max="12301" width="13" style="81" customWidth="1"/>
    <col min="12302" max="12302" width="55" style="81" customWidth="1"/>
    <col min="12303" max="12544" width="9.109375" style="81"/>
    <col min="12545" max="12545" width="10.88671875" style="81" customWidth="1"/>
    <col min="12546" max="12546" width="10.109375" style="81" customWidth="1"/>
    <col min="12547" max="12547" width="13.6640625" style="81" customWidth="1"/>
    <col min="12548" max="12548" width="9" style="81" customWidth="1"/>
    <col min="12549" max="12550" width="10.109375" style="81" customWidth="1"/>
    <col min="12551" max="12551" width="15" style="81" customWidth="1"/>
    <col min="12552" max="12552" width="10.6640625" style="81" customWidth="1"/>
    <col min="12553" max="12554" width="11.5546875" style="81" customWidth="1"/>
    <col min="12555" max="12556" width="12" style="81" customWidth="1"/>
    <col min="12557" max="12557" width="13" style="81" customWidth="1"/>
    <col min="12558" max="12558" width="55" style="81" customWidth="1"/>
    <col min="12559" max="12800" width="9.109375" style="81"/>
    <col min="12801" max="12801" width="10.88671875" style="81" customWidth="1"/>
    <col min="12802" max="12802" width="10.109375" style="81" customWidth="1"/>
    <col min="12803" max="12803" width="13.6640625" style="81" customWidth="1"/>
    <col min="12804" max="12804" width="9" style="81" customWidth="1"/>
    <col min="12805" max="12806" width="10.109375" style="81" customWidth="1"/>
    <col min="12807" max="12807" width="15" style="81" customWidth="1"/>
    <col min="12808" max="12808" width="10.6640625" style="81" customWidth="1"/>
    <col min="12809" max="12810" width="11.5546875" style="81" customWidth="1"/>
    <col min="12811" max="12812" width="12" style="81" customWidth="1"/>
    <col min="12813" max="12813" width="13" style="81" customWidth="1"/>
    <col min="12814" max="12814" width="55" style="81" customWidth="1"/>
    <col min="12815" max="13056" width="9.109375" style="81"/>
    <col min="13057" max="13057" width="10.88671875" style="81" customWidth="1"/>
    <col min="13058" max="13058" width="10.109375" style="81" customWidth="1"/>
    <col min="13059" max="13059" width="13.6640625" style="81" customWidth="1"/>
    <col min="13060" max="13060" width="9" style="81" customWidth="1"/>
    <col min="13061" max="13062" width="10.109375" style="81" customWidth="1"/>
    <col min="13063" max="13063" width="15" style="81" customWidth="1"/>
    <col min="13064" max="13064" width="10.6640625" style="81" customWidth="1"/>
    <col min="13065" max="13066" width="11.5546875" style="81" customWidth="1"/>
    <col min="13067" max="13068" width="12" style="81" customWidth="1"/>
    <col min="13069" max="13069" width="13" style="81" customWidth="1"/>
    <col min="13070" max="13070" width="55" style="81" customWidth="1"/>
    <col min="13071" max="13312" width="9.109375" style="81"/>
    <col min="13313" max="13313" width="10.88671875" style="81" customWidth="1"/>
    <col min="13314" max="13314" width="10.109375" style="81" customWidth="1"/>
    <col min="13315" max="13315" width="13.6640625" style="81" customWidth="1"/>
    <col min="13316" max="13316" width="9" style="81" customWidth="1"/>
    <col min="13317" max="13318" width="10.109375" style="81" customWidth="1"/>
    <col min="13319" max="13319" width="15" style="81" customWidth="1"/>
    <col min="13320" max="13320" width="10.6640625" style="81" customWidth="1"/>
    <col min="13321" max="13322" width="11.5546875" style="81" customWidth="1"/>
    <col min="13323" max="13324" width="12" style="81" customWidth="1"/>
    <col min="13325" max="13325" width="13" style="81" customWidth="1"/>
    <col min="13326" max="13326" width="55" style="81" customWidth="1"/>
    <col min="13327" max="13568" width="9.109375" style="81"/>
    <col min="13569" max="13569" width="10.88671875" style="81" customWidth="1"/>
    <col min="13570" max="13570" width="10.109375" style="81" customWidth="1"/>
    <col min="13571" max="13571" width="13.6640625" style="81" customWidth="1"/>
    <col min="13572" max="13572" width="9" style="81" customWidth="1"/>
    <col min="13573" max="13574" width="10.109375" style="81" customWidth="1"/>
    <col min="13575" max="13575" width="15" style="81" customWidth="1"/>
    <col min="13576" max="13576" width="10.6640625" style="81" customWidth="1"/>
    <col min="13577" max="13578" width="11.5546875" style="81" customWidth="1"/>
    <col min="13579" max="13580" width="12" style="81" customWidth="1"/>
    <col min="13581" max="13581" width="13" style="81" customWidth="1"/>
    <col min="13582" max="13582" width="55" style="81" customWidth="1"/>
    <col min="13583" max="13824" width="9.109375" style="81"/>
    <col min="13825" max="13825" width="10.88671875" style="81" customWidth="1"/>
    <col min="13826" max="13826" width="10.109375" style="81" customWidth="1"/>
    <col min="13827" max="13827" width="13.6640625" style="81" customWidth="1"/>
    <col min="13828" max="13828" width="9" style="81" customWidth="1"/>
    <col min="13829" max="13830" width="10.109375" style="81" customWidth="1"/>
    <col min="13831" max="13831" width="15" style="81" customWidth="1"/>
    <col min="13832" max="13832" width="10.6640625" style="81" customWidth="1"/>
    <col min="13833" max="13834" width="11.5546875" style="81" customWidth="1"/>
    <col min="13835" max="13836" width="12" style="81" customWidth="1"/>
    <col min="13837" max="13837" width="13" style="81" customWidth="1"/>
    <col min="13838" max="13838" width="55" style="81" customWidth="1"/>
    <col min="13839" max="14080" width="9.109375" style="81"/>
    <col min="14081" max="14081" width="10.88671875" style="81" customWidth="1"/>
    <col min="14082" max="14082" width="10.109375" style="81" customWidth="1"/>
    <col min="14083" max="14083" width="13.6640625" style="81" customWidth="1"/>
    <col min="14084" max="14084" width="9" style="81" customWidth="1"/>
    <col min="14085" max="14086" width="10.109375" style="81" customWidth="1"/>
    <col min="14087" max="14087" width="15" style="81" customWidth="1"/>
    <col min="14088" max="14088" width="10.6640625" style="81" customWidth="1"/>
    <col min="14089" max="14090" width="11.5546875" style="81" customWidth="1"/>
    <col min="14091" max="14092" width="12" style="81" customWidth="1"/>
    <col min="14093" max="14093" width="13" style="81" customWidth="1"/>
    <col min="14094" max="14094" width="55" style="81" customWidth="1"/>
    <col min="14095" max="14336" width="9.109375" style="81"/>
    <col min="14337" max="14337" width="10.88671875" style="81" customWidth="1"/>
    <col min="14338" max="14338" width="10.109375" style="81" customWidth="1"/>
    <col min="14339" max="14339" width="13.6640625" style="81" customWidth="1"/>
    <col min="14340" max="14340" width="9" style="81" customWidth="1"/>
    <col min="14341" max="14342" width="10.109375" style="81" customWidth="1"/>
    <col min="14343" max="14343" width="15" style="81" customWidth="1"/>
    <col min="14344" max="14344" width="10.6640625" style="81" customWidth="1"/>
    <col min="14345" max="14346" width="11.5546875" style="81" customWidth="1"/>
    <col min="14347" max="14348" width="12" style="81" customWidth="1"/>
    <col min="14349" max="14349" width="13" style="81" customWidth="1"/>
    <col min="14350" max="14350" width="55" style="81" customWidth="1"/>
    <col min="14351" max="14592" width="9.109375" style="81"/>
    <col min="14593" max="14593" width="10.88671875" style="81" customWidth="1"/>
    <col min="14594" max="14594" width="10.109375" style="81" customWidth="1"/>
    <col min="14595" max="14595" width="13.6640625" style="81" customWidth="1"/>
    <col min="14596" max="14596" width="9" style="81" customWidth="1"/>
    <col min="14597" max="14598" width="10.109375" style="81" customWidth="1"/>
    <col min="14599" max="14599" width="15" style="81" customWidth="1"/>
    <col min="14600" max="14600" width="10.6640625" style="81" customWidth="1"/>
    <col min="14601" max="14602" width="11.5546875" style="81" customWidth="1"/>
    <col min="14603" max="14604" width="12" style="81" customWidth="1"/>
    <col min="14605" max="14605" width="13" style="81" customWidth="1"/>
    <col min="14606" max="14606" width="55" style="81" customWidth="1"/>
    <col min="14607" max="14848" width="9.109375" style="81"/>
    <col min="14849" max="14849" width="10.88671875" style="81" customWidth="1"/>
    <col min="14850" max="14850" width="10.109375" style="81" customWidth="1"/>
    <col min="14851" max="14851" width="13.6640625" style="81" customWidth="1"/>
    <col min="14852" max="14852" width="9" style="81" customWidth="1"/>
    <col min="14853" max="14854" width="10.109375" style="81" customWidth="1"/>
    <col min="14855" max="14855" width="15" style="81" customWidth="1"/>
    <col min="14856" max="14856" width="10.6640625" style="81" customWidth="1"/>
    <col min="14857" max="14858" width="11.5546875" style="81" customWidth="1"/>
    <col min="14859" max="14860" width="12" style="81" customWidth="1"/>
    <col min="14861" max="14861" width="13" style="81" customWidth="1"/>
    <col min="14862" max="14862" width="55" style="81" customWidth="1"/>
    <col min="14863" max="15104" width="9.109375" style="81"/>
    <col min="15105" max="15105" width="10.88671875" style="81" customWidth="1"/>
    <col min="15106" max="15106" width="10.109375" style="81" customWidth="1"/>
    <col min="15107" max="15107" width="13.6640625" style="81" customWidth="1"/>
    <col min="15108" max="15108" width="9" style="81" customWidth="1"/>
    <col min="15109" max="15110" width="10.109375" style="81" customWidth="1"/>
    <col min="15111" max="15111" width="15" style="81" customWidth="1"/>
    <col min="15112" max="15112" width="10.6640625" style="81" customWidth="1"/>
    <col min="15113" max="15114" width="11.5546875" style="81" customWidth="1"/>
    <col min="15115" max="15116" width="12" style="81" customWidth="1"/>
    <col min="15117" max="15117" width="13" style="81" customWidth="1"/>
    <col min="15118" max="15118" width="55" style="81" customWidth="1"/>
    <col min="15119" max="15360" width="9.109375" style="81"/>
    <col min="15361" max="15361" width="10.88671875" style="81" customWidth="1"/>
    <col min="15362" max="15362" width="10.109375" style="81" customWidth="1"/>
    <col min="15363" max="15363" width="13.6640625" style="81" customWidth="1"/>
    <col min="15364" max="15364" width="9" style="81" customWidth="1"/>
    <col min="15365" max="15366" width="10.109375" style="81" customWidth="1"/>
    <col min="15367" max="15367" width="15" style="81" customWidth="1"/>
    <col min="15368" max="15368" width="10.6640625" style="81" customWidth="1"/>
    <col min="15369" max="15370" width="11.5546875" style="81" customWidth="1"/>
    <col min="15371" max="15372" width="12" style="81" customWidth="1"/>
    <col min="15373" max="15373" width="13" style="81" customWidth="1"/>
    <col min="15374" max="15374" width="55" style="81" customWidth="1"/>
    <col min="15375" max="15616" width="9.109375" style="81"/>
    <col min="15617" max="15617" width="10.88671875" style="81" customWidth="1"/>
    <col min="15618" max="15618" width="10.109375" style="81" customWidth="1"/>
    <col min="15619" max="15619" width="13.6640625" style="81" customWidth="1"/>
    <col min="15620" max="15620" width="9" style="81" customWidth="1"/>
    <col min="15621" max="15622" width="10.109375" style="81" customWidth="1"/>
    <col min="15623" max="15623" width="15" style="81" customWidth="1"/>
    <col min="15624" max="15624" width="10.6640625" style="81" customWidth="1"/>
    <col min="15625" max="15626" width="11.5546875" style="81" customWidth="1"/>
    <col min="15627" max="15628" width="12" style="81" customWidth="1"/>
    <col min="15629" max="15629" width="13" style="81" customWidth="1"/>
    <col min="15630" max="15630" width="55" style="81" customWidth="1"/>
    <col min="15631" max="15872" width="9.109375" style="81"/>
    <col min="15873" max="15873" width="10.88671875" style="81" customWidth="1"/>
    <col min="15874" max="15874" width="10.109375" style="81" customWidth="1"/>
    <col min="15875" max="15875" width="13.6640625" style="81" customWidth="1"/>
    <col min="15876" max="15876" width="9" style="81" customWidth="1"/>
    <col min="15877" max="15878" width="10.109375" style="81" customWidth="1"/>
    <col min="15879" max="15879" width="15" style="81" customWidth="1"/>
    <col min="15880" max="15880" width="10.6640625" style="81" customWidth="1"/>
    <col min="15881" max="15882" width="11.5546875" style="81" customWidth="1"/>
    <col min="15883" max="15884" width="12" style="81" customWidth="1"/>
    <col min="15885" max="15885" width="13" style="81" customWidth="1"/>
    <col min="15886" max="15886" width="55" style="81" customWidth="1"/>
    <col min="15887" max="16128" width="9.109375" style="81"/>
    <col min="16129" max="16129" width="10.88671875" style="81" customWidth="1"/>
    <col min="16130" max="16130" width="10.109375" style="81" customWidth="1"/>
    <col min="16131" max="16131" width="13.6640625" style="81" customWidth="1"/>
    <col min="16132" max="16132" width="9" style="81" customWidth="1"/>
    <col min="16133" max="16134" width="10.109375" style="81" customWidth="1"/>
    <col min="16135" max="16135" width="15" style="81" customWidth="1"/>
    <col min="16136" max="16136" width="10.6640625" style="81" customWidth="1"/>
    <col min="16137" max="16138" width="11.5546875" style="81" customWidth="1"/>
    <col min="16139" max="16140" width="12" style="81" customWidth="1"/>
    <col min="16141" max="16141" width="13" style="81" customWidth="1"/>
    <col min="16142" max="16142" width="55" style="81" customWidth="1"/>
    <col min="16143" max="16384" width="9.109375" style="81"/>
  </cols>
  <sheetData>
    <row r="1" spans="1:21" s="74" customFormat="1" ht="36" customHeight="1" thickBot="1" x14ac:dyDescent="0.4">
      <c r="A1" s="214" t="s">
        <v>0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6"/>
    </row>
    <row r="2" spans="1:21" ht="27" customHeight="1" thickBot="1" x14ac:dyDescent="0.35">
      <c r="A2" s="75" t="s">
        <v>1</v>
      </c>
      <c r="B2" s="75" t="s">
        <v>2</v>
      </c>
      <c r="C2" s="76" t="s">
        <v>3</v>
      </c>
      <c r="D2" s="76" t="s">
        <v>4</v>
      </c>
      <c r="E2" s="76" t="s">
        <v>5</v>
      </c>
      <c r="F2" s="76" t="s">
        <v>6</v>
      </c>
      <c r="G2" s="76" t="s">
        <v>7</v>
      </c>
      <c r="H2" s="77" t="s">
        <v>8</v>
      </c>
      <c r="I2" s="76" t="s">
        <v>9</v>
      </c>
      <c r="J2" s="77" t="s">
        <v>10</v>
      </c>
      <c r="K2" s="78" t="s">
        <v>11</v>
      </c>
      <c r="L2" s="79" t="s">
        <v>12</v>
      </c>
      <c r="M2" s="79" t="s">
        <v>13</v>
      </c>
      <c r="N2" s="80" t="s">
        <v>14</v>
      </c>
    </row>
    <row r="3" spans="1:21" s="70" customFormat="1" ht="17.25" customHeight="1" x14ac:dyDescent="0.3">
      <c r="A3" s="182">
        <v>42739</v>
      </c>
      <c r="B3" s="183" t="s">
        <v>15</v>
      </c>
      <c r="C3" s="184" t="s">
        <v>78</v>
      </c>
      <c r="D3" s="185">
        <v>8</v>
      </c>
      <c r="E3" s="183">
        <v>1</v>
      </c>
      <c r="F3" s="185">
        <v>8</v>
      </c>
      <c r="G3" s="184" t="s">
        <v>78</v>
      </c>
      <c r="H3" s="186">
        <v>1</v>
      </c>
      <c r="I3" s="187">
        <v>8</v>
      </c>
      <c r="J3" s="187">
        <f t="shared" ref="J3:J61" si="0">I3-F3</f>
        <v>0</v>
      </c>
      <c r="K3" s="188">
        <v>6</v>
      </c>
      <c r="L3" s="189">
        <f>SUM(I3*K3)</f>
        <v>48</v>
      </c>
      <c r="M3" s="190">
        <f t="shared" ref="M3:M61" si="1">SUM(I3*K3*1.09)</f>
        <v>52.320000000000007</v>
      </c>
      <c r="N3" s="191" t="s">
        <v>86</v>
      </c>
    </row>
    <row r="4" spans="1:21" s="70" customFormat="1" ht="17.25" customHeight="1" x14ac:dyDescent="0.3">
      <c r="A4" s="182"/>
      <c r="B4" s="183"/>
      <c r="C4" s="184" t="s">
        <v>79</v>
      </c>
      <c r="D4" s="185">
        <v>8</v>
      </c>
      <c r="E4" s="183">
        <v>1</v>
      </c>
      <c r="F4" s="185">
        <v>8</v>
      </c>
      <c r="G4" s="184" t="s">
        <v>79</v>
      </c>
      <c r="H4" s="186">
        <v>1</v>
      </c>
      <c r="I4" s="187">
        <v>3</v>
      </c>
      <c r="J4" s="187">
        <f t="shared" si="0"/>
        <v>-5</v>
      </c>
      <c r="K4" s="188">
        <v>6</v>
      </c>
      <c r="L4" s="189">
        <f t="shared" ref="L4:L5" si="2">SUM(I4*K4)</f>
        <v>18</v>
      </c>
      <c r="M4" s="190">
        <f t="shared" si="1"/>
        <v>19.62</v>
      </c>
      <c r="N4" s="191" t="s">
        <v>132</v>
      </c>
    </row>
    <row r="5" spans="1:21" s="70" customFormat="1" ht="17.25" customHeight="1" x14ac:dyDescent="0.3">
      <c r="A5" s="182"/>
      <c r="B5" s="192"/>
      <c r="C5" s="184" t="s">
        <v>80</v>
      </c>
      <c r="D5" s="185">
        <v>8</v>
      </c>
      <c r="E5" s="183">
        <v>1</v>
      </c>
      <c r="F5" s="185">
        <v>8</v>
      </c>
      <c r="G5" s="184" t="s">
        <v>80</v>
      </c>
      <c r="H5" s="186">
        <v>0</v>
      </c>
      <c r="I5" s="187">
        <v>0</v>
      </c>
      <c r="J5" s="187">
        <f t="shared" si="0"/>
        <v>-8</v>
      </c>
      <c r="K5" s="188">
        <v>0</v>
      </c>
      <c r="L5" s="189">
        <f t="shared" si="2"/>
        <v>0</v>
      </c>
      <c r="M5" s="190">
        <f t="shared" si="1"/>
        <v>0</v>
      </c>
      <c r="N5" s="191" t="s">
        <v>72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82">
        <v>42770</v>
      </c>
      <c r="B7" s="193" t="s">
        <v>17</v>
      </c>
      <c r="C7" s="184" t="s">
        <v>78</v>
      </c>
      <c r="D7" s="185">
        <v>8</v>
      </c>
      <c r="E7" s="183">
        <v>1</v>
      </c>
      <c r="F7" s="185">
        <v>8</v>
      </c>
      <c r="G7" s="184" t="s">
        <v>78</v>
      </c>
      <c r="H7" s="186">
        <v>1</v>
      </c>
      <c r="I7" s="187">
        <v>8</v>
      </c>
      <c r="J7" s="187">
        <f t="shared" si="0"/>
        <v>0</v>
      </c>
      <c r="K7" s="188">
        <v>6</v>
      </c>
      <c r="L7" s="189">
        <f>SUM(I7*K7)</f>
        <v>48</v>
      </c>
      <c r="M7" s="190">
        <f t="shared" si="1"/>
        <v>52.320000000000007</v>
      </c>
      <c r="N7" s="191" t="s">
        <v>86</v>
      </c>
    </row>
    <row r="8" spans="1:21" s="70" customFormat="1" ht="17.25" customHeight="1" x14ac:dyDescent="0.3">
      <c r="A8" s="182"/>
      <c r="B8" s="192"/>
      <c r="C8" s="184" t="s">
        <v>79</v>
      </c>
      <c r="D8" s="185">
        <v>8</v>
      </c>
      <c r="E8" s="183">
        <v>1</v>
      </c>
      <c r="F8" s="185">
        <v>8</v>
      </c>
      <c r="G8" s="184" t="s">
        <v>79</v>
      </c>
      <c r="H8" s="186">
        <v>1</v>
      </c>
      <c r="I8" s="187">
        <v>3</v>
      </c>
      <c r="J8" s="187">
        <f t="shared" si="0"/>
        <v>-5</v>
      </c>
      <c r="K8" s="188">
        <v>4.34</v>
      </c>
      <c r="L8" s="189">
        <f t="shared" ref="L8:L9" si="3">SUM(I8*K8)</f>
        <v>13.02</v>
      </c>
      <c r="M8" s="190">
        <f t="shared" si="1"/>
        <v>14.191800000000001</v>
      </c>
      <c r="N8" s="191" t="s">
        <v>138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82"/>
      <c r="B9" s="192"/>
      <c r="C9" s="184" t="s">
        <v>80</v>
      </c>
      <c r="D9" s="185">
        <v>8</v>
      </c>
      <c r="E9" s="183">
        <v>1</v>
      </c>
      <c r="F9" s="185">
        <v>8</v>
      </c>
      <c r="G9" s="184" t="s">
        <v>80</v>
      </c>
      <c r="H9" s="186">
        <v>1</v>
      </c>
      <c r="I9" s="187">
        <v>4</v>
      </c>
      <c r="J9" s="187">
        <f t="shared" si="0"/>
        <v>-4</v>
      </c>
      <c r="K9" s="188">
        <v>6</v>
      </c>
      <c r="L9" s="189">
        <f t="shared" si="3"/>
        <v>24</v>
      </c>
      <c r="M9" s="190">
        <f t="shared" si="1"/>
        <v>26.160000000000004</v>
      </c>
      <c r="N9" s="191" t="s">
        <v>139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94"/>
      <c r="P10" s="94"/>
      <c r="Q10" s="94"/>
      <c r="R10" s="94"/>
      <c r="S10" s="94"/>
    </row>
    <row r="11" spans="1:21" s="70" customFormat="1" ht="17.25" customHeight="1" x14ac:dyDescent="0.3">
      <c r="A11" s="182">
        <v>42798</v>
      </c>
      <c r="B11" s="183" t="s">
        <v>18</v>
      </c>
      <c r="C11" s="184" t="s">
        <v>78</v>
      </c>
      <c r="D11" s="185">
        <v>8</v>
      </c>
      <c r="E11" s="183">
        <v>1</v>
      </c>
      <c r="F11" s="185">
        <v>8</v>
      </c>
      <c r="G11" s="184" t="s">
        <v>78</v>
      </c>
      <c r="H11" s="186">
        <v>1</v>
      </c>
      <c r="I11" s="187">
        <v>4</v>
      </c>
      <c r="J11" s="187">
        <f t="shared" si="0"/>
        <v>-4</v>
      </c>
      <c r="K11" s="188">
        <v>6</v>
      </c>
      <c r="L11" s="189">
        <f>SUM(I11*K11)</f>
        <v>24</v>
      </c>
      <c r="M11" s="190">
        <f t="shared" si="1"/>
        <v>26.160000000000004</v>
      </c>
      <c r="N11" s="191" t="s">
        <v>102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82"/>
      <c r="B12" s="193"/>
      <c r="C12" s="184" t="s">
        <v>79</v>
      </c>
      <c r="D12" s="185">
        <v>8</v>
      </c>
      <c r="E12" s="183">
        <v>1</v>
      </c>
      <c r="F12" s="185">
        <v>8</v>
      </c>
      <c r="G12" s="184" t="s">
        <v>79</v>
      </c>
      <c r="H12" s="186">
        <v>1</v>
      </c>
      <c r="I12" s="187">
        <v>4</v>
      </c>
      <c r="J12" s="187">
        <f t="shared" si="0"/>
        <v>-4</v>
      </c>
      <c r="K12" s="188">
        <v>6</v>
      </c>
      <c r="L12" s="189">
        <f t="shared" ref="L12:L16" si="4">SUM(I12*K12)</f>
        <v>24</v>
      </c>
      <c r="M12" s="190">
        <f t="shared" si="1"/>
        <v>26.160000000000004</v>
      </c>
      <c r="N12" s="191" t="s">
        <v>109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82"/>
      <c r="B13" s="183"/>
      <c r="C13" s="184" t="s">
        <v>80</v>
      </c>
      <c r="D13" s="185">
        <v>8</v>
      </c>
      <c r="E13" s="183">
        <v>1</v>
      </c>
      <c r="F13" s="185">
        <v>8</v>
      </c>
      <c r="G13" s="184" t="s">
        <v>80</v>
      </c>
      <c r="H13" s="186">
        <v>1</v>
      </c>
      <c r="I13" s="187">
        <v>8</v>
      </c>
      <c r="J13" s="187">
        <f t="shared" si="0"/>
        <v>0</v>
      </c>
      <c r="K13" s="188">
        <v>6</v>
      </c>
      <c r="L13" s="189">
        <f t="shared" si="4"/>
        <v>48</v>
      </c>
      <c r="M13" s="190">
        <f t="shared" si="1"/>
        <v>52.320000000000007</v>
      </c>
      <c r="N13" s="191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82">
        <v>42829</v>
      </c>
      <c r="B15" s="183" t="s">
        <v>19</v>
      </c>
      <c r="C15" s="184" t="s">
        <v>78</v>
      </c>
      <c r="D15" s="185">
        <v>8</v>
      </c>
      <c r="E15" s="183">
        <v>1</v>
      </c>
      <c r="F15" s="185">
        <v>8</v>
      </c>
      <c r="G15" s="184" t="s">
        <v>78</v>
      </c>
      <c r="H15" s="186">
        <v>0</v>
      </c>
      <c r="I15" s="187">
        <v>0</v>
      </c>
      <c r="J15" s="187">
        <f t="shared" si="0"/>
        <v>-8</v>
      </c>
      <c r="K15" s="188">
        <v>0</v>
      </c>
      <c r="L15" s="189">
        <f t="shared" si="4"/>
        <v>0</v>
      </c>
      <c r="M15" s="190">
        <f t="shared" si="1"/>
        <v>0</v>
      </c>
      <c r="N15" s="191" t="s">
        <v>72</v>
      </c>
    </row>
    <row r="16" spans="1:21" s="70" customFormat="1" ht="17.25" customHeight="1" x14ac:dyDescent="0.3">
      <c r="A16" s="182"/>
      <c r="B16" s="183"/>
      <c r="C16" s="184" t="s">
        <v>79</v>
      </c>
      <c r="D16" s="185">
        <v>8</v>
      </c>
      <c r="E16" s="183">
        <v>1</v>
      </c>
      <c r="F16" s="185">
        <v>8</v>
      </c>
      <c r="G16" s="184" t="s">
        <v>79</v>
      </c>
      <c r="H16" s="186">
        <v>1</v>
      </c>
      <c r="I16" s="187">
        <v>4</v>
      </c>
      <c r="J16" s="187">
        <f t="shared" si="0"/>
        <v>-4</v>
      </c>
      <c r="K16" s="188">
        <v>6</v>
      </c>
      <c r="L16" s="189">
        <f t="shared" si="4"/>
        <v>24</v>
      </c>
      <c r="M16" s="190">
        <f t="shared" si="1"/>
        <v>26.160000000000004</v>
      </c>
      <c r="N16" s="191" t="s">
        <v>113</v>
      </c>
      <c r="O16" s="73"/>
      <c r="P16" s="73"/>
      <c r="Q16" s="73"/>
      <c r="R16" s="73"/>
    </row>
    <row r="17" spans="1:14" s="70" customFormat="1" ht="15.75" customHeight="1" x14ac:dyDescent="0.3">
      <c r="A17" s="182"/>
      <c r="B17" s="193"/>
      <c r="C17" s="184" t="s">
        <v>80</v>
      </c>
      <c r="D17" s="185">
        <v>8</v>
      </c>
      <c r="E17" s="183">
        <v>1</v>
      </c>
      <c r="F17" s="185">
        <v>8</v>
      </c>
      <c r="G17" s="184" t="s">
        <v>80</v>
      </c>
      <c r="H17" s="186">
        <v>1</v>
      </c>
      <c r="I17" s="187">
        <v>4</v>
      </c>
      <c r="J17" s="187">
        <f t="shared" si="0"/>
        <v>-4</v>
      </c>
      <c r="K17" s="188">
        <v>6</v>
      </c>
      <c r="L17" s="189">
        <f>SUM(I17*K17)</f>
        <v>24</v>
      </c>
      <c r="M17" s="190">
        <f t="shared" si="1"/>
        <v>26.160000000000004</v>
      </c>
      <c r="N17" s="191" t="s">
        <v>154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82">
        <v>42859</v>
      </c>
      <c r="B19" s="183" t="s">
        <v>20</v>
      </c>
      <c r="C19" s="184" t="s">
        <v>78</v>
      </c>
      <c r="D19" s="185">
        <v>8</v>
      </c>
      <c r="E19" s="183">
        <v>1</v>
      </c>
      <c r="F19" s="185">
        <v>8</v>
      </c>
      <c r="G19" s="184" t="s">
        <v>78</v>
      </c>
      <c r="H19" s="186">
        <v>1</v>
      </c>
      <c r="I19" s="187">
        <v>4</v>
      </c>
      <c r="J19" s="187">
        <f t="shared" si="0"/>
        <v>-4</v>
      </c>
      <c r="K19" s="188">
        <v>4.34</v>
      </c>
      <c r="L19" s="189">
        <f>SUM(I19*K19)</f>
        <v>17.36</v>
      </c>
      <c r="M19" s="190">
        <f t="shared" si="1"/>
        <v>18.9224</v>
      </c>
      <c r="N19" s="191" t="s">
        <v>75</v>
      </c>
    </row>
    <row r="20" spans="1:14" s="70" customFormat="1" ht="17.25" customHeight="1" x14ac:dyDescent="0.3">
      <c r="A20" s="182"/>
      <c r="B20" s="192"/>
      <c r="C20" s="184" t="s">
        <v>79</v>
      </c>
      <c r="D20" s="185">
        <v>8</v>
      </c>
      <c r="E20" s="183">
        <v>1</v>
      </c>
      <c r="F20" s="185">
        <v>8</v>
      </c>
      <c r="G20" s="184" t="s">
        <v>79</v>
      </c>
      <c r="H20" s="186">
        <v>1</v>
      </c>
      <c r="I20" s="187">
        <v>4</v>
      </c>
      <c r="J20" s="187">
        <f t="shared" si="0"/>
        <v>-4</v>
      </c>
      <c r="K20" s="188">
        <v>6</v>
      </c>
      <c r="L20" s="189">
        <f t="shared" ref="L20:L21" si="5">SUM(I20*K20)</f>
        <v>24</v>
      </c>
      <c r="M20" s="190">
        <f t="shared" si="1"/>
        <v>26.160000000000004</v>
      </c>
      <c r="N20" s="191" t="s">
        <v>109</v>
      </c>
    </row>
    <row r="21" spans="1:14" s="70" customFormat="1" ht="17.25" customHeight="1" x14ac:dyDescent="0.3">
      <c r="A21" s="182"/>
      <c r="B21" s="192"/>
      <c r="C21" s="184" t="s">
        <v>80</v>
      </c>
      <c r="D21" s="185">
        <v>8</v>
      </c>
      <c r="E21" s="183">
        <v>1</v>
      </c>
      <c r="F21" s="185">
        <v>8</v>
      </c>
      <c r="G21" s="184" t="s">
        <v>80</v>
      </c>
      <c r="H21" s="186">
        <v>1</v>
      </c>
      <c r="I21" s="187">
        <v>8</v>
      </c>
      <c r="J21" s="187">
        <f t="shared" si="0"/>
        <v>0</v>
      </c>
      <c r="K21" s="188">
        <v>6</v>
      </c>
      <c r="L21" s="189">
        <f t="shared" si="5"/>
        <v>48</v>
      </c>
      <c r="M21" s="190">
        <f t="shared" si="1"/>
        <v>52.320000000000007</v>
      </c>
      <c r="N21" s="191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82">
        <v>42890</v>
      </c>
      <c r="B23" s="192" t="s">
        <v>21</v>
      </c>
      <c r="C23" s="184" t="s">
        <v>78</v>
      </c>
      <c r="D23" s="185">
        <v>8</v>
      </c>
      <c r="E23" s="183">
        <v>1</v>
      </c>
      <c r="F23" s="185">
        <v>8</v>
      </c>
      <c r="G23" s="184" t="s">
        <v>78</v>
      </c>
      <c r="H23" s="186">
        <v>0</v>
      </c>
      <c r="I23" s="187">
        <v>0</v>
      </c>
      <c r="J23" s="187">
        <f t="shared" si="0"/>
        <v>-8</v>
      </c>
      <c r="K23" s="188">
        <v>0</v>
      </c>
      <c r="L23" s="189">
        <f>SUM(I23*K23)</f>
        <v>0</v>
      </c>
      <c r="M23" s="190">
        <f t="shared" si="1"/>
        <v>0</v>
      </c>
      <c r="N23" s="191" t="s">
        <v>72</v>
      </c>
    </row>
    <row r="24" spans="1:14" s="70" customFormat="1" ht="17.25" customHeight="1" x14ac:dyDescent="0.3">
      <c r="A24" s="182"/>
      <c r="B24" s="192"/>
      <c r="C24" s="184" t="s">
        <v>79</v>
      </c>
      <c r="D24" s="185">
        <v>8</v>
      </c>
      <c r="E24" s="183">
        <v>1</v>
      </c>
      <c r="F24" s="185">
        <v>8</v>
      </c>
      <c r="G24" s="184" t="s">
        <v>79</v>
      </c>
      <c r="H24" s="186">
        <v>1</v>
      </c>
      <c r="I24" s="187">
        <v>5</v>
      </c>
      <c r="J24" s="187">
        <f t="shared" si="0"/>
        <v>-3</v>
      </c>
      <c r="K24" s="188">
        <v>6</v>
      </c>
      <c r="L24" s="189">
        <f t="shared" ref="L24:L25" si="6">SUM(I24*K24)</f>
        <v>30</v>
      </c>
      <c r="M24" s="190">
        <f t="shared" si="1"/>
        <v>32.700000000000003</v>
      </c>
      <c r="N24" s="191" t="s">
        <v>86</v>
      </c>
    </row>
    <row r="25" spans="1:14" s="70" customFormat="1" ht="17.25" customHeight="1" x14ac:dyDescent="0.3">
      <c r="A25" s="182"/>
      <c r="B25" s="192"/>
      <c r="C25" s="184" t="s">
        <v>80</v>
      </c>
      <c r="D25" s="185">
        <v>8</v>
      </c>
      <c r="E25" s="183">
        <v>1</v>
      </c>
      <c r="F25" s="185">
        <v>8</v>
      </c>
      <c r="G25" s="184" t="s">
        <v>80</v>
      </c>
      <c r="H25" s="186">
        <v>1</v>
      </c>
      <c r="I25" s="187">
        <v>8</v>
      </c>
      <c r="J25" s="187">
        <f t="shared" si="0"/>
        <v>0</v>
      </c>
      <c r="K25" s="188">
        <v>6</v>
      </c>
      <c r="L25" s="189">
        <f t="shared" si="6"/>
        <v>48</v>
      </c>
      <c r="M25" s="190">
        <f t="shared" si="1"/>
        <v>52.320000000000007</v>
      </c>
      <c r="N25" s="191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82">
        <v>42920</v>
      </c>
      <c r="B27" s="192" t="s">
        <v>22</v>
      </c>
      <c r="C27" s="184" t="s">
        <v>78</v>
      </c>
      <c r="D27" s="185">
        <v>8</v>
      </c>
      <c r="E27" s="183">
        <v>1</v>
      </c>
      <c r="F27" s="185">
        <v>8</v>
      </c>
      <c r="G27" s="184" t="s">
        <v>78</v>
      </c>
      <c r="H27" s="186">
        <v>1</v>
      </c>
      <c r="I27" s="187">
        <v>4</v>
      </c>
      <c r="J27" s="187">
        <f t="shared" si="0"/>
        <v>-4</v>
      </c>
      <c r="K27" s="188">
        <v>6</v>
      </c>
      <c r="L27" s="231">
        <f>SUM(I27*K27)</f>
        <v>24</v>
      </c>
      <c r="M27" s="190">
        <f t="shared" si="1"/>
        <v>26.160000000000004</v>
      </c>
      <c r="N27" s="191" t="s">
        <v>86</v>
      </c>
    </row>
    <row r="28" spans="1:14" s="70" customFormat="1" ht="17.25" customHeight="1" x14ac:dyDescent="0.3">
      <c r="A28" s="232"/>
      <c r="B28" s="192"/>
      <c r="C28" s="184" t="s">
        <v>79</v>
      </c>
      <c r="D28" s="185">
        <v>8</v>
      </c>
      <c r="E28" s="183">
        <v>1</v>
      </c>
      <c r="F28" s="185">
        <v>8</v>
      </c>
      <c r="G28" s="184" t="s">
        <v>79</v>
      </c>
      <c r="H28" s="186">
        <v>1</v>
      </c>
      <c r="I28" s="187">
        <v>8</v>
      </c>
      <c r="J28" s="187">
        <f t="shared" si="0"/>
        <v>0</v>
      </c>
      <c r="K28" s="188">
        <v>4.34</v>
      </c>
      <c r="L28" s="231">
        <f t="shared" ref="L28:L29" si="7">SUM(I28*K28)</f>
        <v>34.72</v>
      </c>
      <c r="M28" s="190">
        <f t="shared" si="1"/>
        <v>37.844799999999999</v>
      </c>
      <c r="N28" s="191" t="s">
        <v>86</v>
      </c>
    </row>
    <row r="29" spans="1:14" s="70" customFormat="1" ht="17.25" customHeight="1" x14ac:dyDescent="0.3">
      <c r="A29" s="232"/>
      <c r="B29" s="192"/>
      <c r="C29" s="184" t="s">
        <v>80</v>
      </c>
      <c r="D29" s="185">
        <v>8</v>
      </c>
      <c r="E29" s="183">
        <v>1</v>
      </c>
      <c r="F29" s="185">
        <v>8</v>
      </c>
      <c r="G29" s="184" t="s">
        <v>80</v>
      </c>
      <c r="H29" s="186">
        <v>1</v>
      </c>
      <c r="I29" s="187">
        <v>8</v>
      </c>
      <c r="J29" s="187">
        <f t="shared" si="0"/>
        <v>0</v>
      </c>
      <c r="K29" s="188">
        <v>6</v>
      </c>
      <c r="L29" s="231">
        <f t="shared" si="7"/>
        <v>48</v>
      </c>
      <c r="M29" s="190">
        <f t="shared" si="1"/>
        <v>52.320000000000007</v>
      </c>
      <c r="N29" s="191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82">
        <v>42951</v>
      </c>
      <c r="B31" s="192" t="s">
        <v>15</v>
      </c>
      <c r="C31" s="184" t="s">
        <v>78</v>
      </c>
      <c r="D31" s="185">
        <v>8</v>
      </c>
      <c r="E31" s="183">
        <v>1</v>
      </c>
      <c r="F31" s="185">
        <v>8</v>
      </c>
      <c r="G31" s="184" t="s">
        <v>78</v>
      </c>
      <c r="H31" s="186">
        <v>1</v>
      </c>
      <c r="I31" s="187">
        <v>4</v>
      </c>
      <c r="J31" s="187">
        <f t="shared" si="0"/>
        <v>-4</v>
      </c>
      <c r="K31" s="188">
        <v>6</v>
      </c>
      <c r="L31" s="189">
        <f>SUM(I31*K31)</f>
        <v>24</v>
      </c>
      <c r="M31" s="190">
        <f t="shared" si="1"/>
        <v>26.160000000000004</v>
      </c>
      <c r="N31" s="191" t="s">
        <v>86</v>
      </c>
    </row>
    <row r="32" spans="1:14" s="70" customFormat="1" ht="17.25" customHeight="1" x14ac:dyDescent="0.3">
      <c r="A32" s="182"/>
      <c r="B32" s="192"/>
      <c r="C32" s="184" t="s">
        <v>79</v>
      </c>
      <c r="D32" s="185">
        <v>8</v>
      </c>
      <c r="E32" s="183">
        <v>1</v>
      </c>
      <c r="F32" s="185">
        <v>8</v>
      </c>
      <c r="G32" s="184" t="s">
        <v>79</v>
      </c>
      <c r="H32" s="186">
        <v>1</v>
      </c>
      <c r="I32" s="187">
        <v>2</v>
      </c>
      <c r="J32" s="187">
        <f t="shared" si="0"/>
        <v>-6</v>
      </c>
      <c r="K32" s="188">
        <v>6</v>
      </c>
      <c r="L32" s="189">
        <f t="shared" ref="L32:L45" si="8">SUM(I32*K32)</f>
        <v>12</v>
      </c>
      <c r="M32" s="190">
        <f t="shared" si="1"/>
        <v>13.080000000000002</v>
      </c>
      <c r="N32" s="191" t="s">
        <v>171</v>
      </c>
    </row>
    <row r="33" spans="1:14" s="70" customFormat="1" ht="17.25" customHeight="1" x14ac:dyDescent="0.3">
      <c r="A33" s="182"/>
      <c r="B33" s="192"/>
      <c r="C33" s="184" t="s">
        <v>80</v>
      </c>
      <c r="D33" s="185">
        <v>8</v>
      </c>
      <c r="E33" s="183">
        <v>1</v>
      </c>
      <c r="F33" s="185">
        <v>8</v>
      </c>
      <c r="G33" s="184" t="s">
        <v>80</v>
      </c>
      <c r="H33" s="186">
        <v>1</v>
      </c>
      <c r="I33" s="187">
        <v>8</v>
      </c>
      <c r="J33" s="187">
        <f t="shared" si="0"/>
        <v>0</v>
      </c>
      <c r="K33" s="188">
        <v>6</v>
      </c>
      <c r="L33" s="189">
        <f t="shared" si="8"/>
        <v>48</v>
      </c>
      <c r="M33" s="190">
        <f t="shared" si="1"/>
        <v>52.320000000000007</v>
      </c>
      <c r="N33" s="191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82">
        <v>42982</v>
      </c>
      <c r="B35" s="192" t="s">
        <v>17</v>
      </c>
      <c r="C35" s="184" t="s">
        <v>78</v>
      </c>
      <c r="D35" s="185">
        <v>8</v>
      </c>
      <c r="E35" s="183">
        <v>1</v>
      </c>
      <c r="F35" s="185">
        <v>8</v>
      </c>
      <c r="G35" s="184" t="s">
        <v>78</v>
      </c>
      <c r="H35" s="186">
        <v>0</v>
      </c>
      <c r="I35" s="187">
        <v>0</v>
      </c>
      <c r="J35" s="187">
        <f t="shared" si="0"/>
        <v>-8</v>
      </c>
      <c r="K35" s="188">
        <v>0</v>
      </c>
      <c r="L35" s="189">
        <f t="shared" si="8"/>
        <v>0</v>
      </c>
      <c r="M35" s="190">
        <f t="shared" si="1"/>
        <v>0</v>
      </c>
      <c r="N35" s="191" t="s">
        <v>72</v>
      </c>
    </row>
    <row r="36" spans="1:14" ht="17.25" customHeight="1" x14ac:dyDescent="0.3">
      <c r="A36" s="182"/>
      <c r="B36" s="192"/>
      <c r="C36" s="184" t="s">
        <v>79</v>
      </c>
      <c r="D36" s="185">
        <v>8</v>
      </c>
      <c r="E36" s="183">
        <v>1</v>
      </c>
      <c r="F36" s="185">
        <v>8</v>
      </c>
      <c r="G36" s="184" t="s">
        <v>79</v>
      </c>
      <c r="H36" s="186">
        <v>1</v>
      </c>
      <c r="I36" s="187">
        <v>4</v>
      </c>
      <c r="J36" s="187">
        <f t="shared" si="0"/>
        <v>-4</v>
      </c>
      <c r="K36" s="188">
        <v>6</v>
      </c>
      <c r="L36" s="189">
        <f t="shared" si="8"/>
        <v>24</v>
      </c>
      <c r="M36" s="190">
        <f t="shared" si="1"/>
        <v>26.160000000000004</v>
      </c>
      <c r="N36" s="191" t="s">
        <v>113</v>
      </c>
    </row>
    <row r="37" spans="1:14" ht="17.25" customHeight="1" x14ac:dyDescent="0.3">
      <c r="A37" s="182"/>
      <c r="B37" s="192"/>
      <c r="C37" s="184" t="s">
        <v>80</v>
      </c>
      <c r="D37" s="185">
        <v>8</v>
      </c>
      <c r="E37" s="183">
        <v>1</v>
      </c>
      <c r="F37" s="185">
        <v>8</v>
      </c>
      <c r="G37" s="184" t="s">
        <v>80</v>
      </c>
      <c r="H37" s="186">
        <v>0</v>
      </c>
      <c r="I37" s="187">
        <v>0</v>
      </c>
      <c r="J37" s="187">
        <f t="shared" si="0"/>
        <v>-8</v>
      </c>
      <c r="K37" s="188">
        <v>0</v>
      </c>
      <c r="L37" s="189">
        <f t="shared" si="8"/>
        <v>0</v>
      </c>
      <c r="M37" s="190">
        <f t="shared" si="1"/>
        <v>0</v>
      </c>
      <c r="N37" s="191" t="s">
        <v>72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ht="17.25" customHeight="1" x14ac:dyDescent="0.3">
      <c r="A39" s="182">
        <v>43012</v>
      </c>
      <c r="B39" s="192" t="s">
        <v>18</v>
      </c>
      <c r="C39" s="184" t="s">
        <v>78</v>
      </c>
      <c r="D39" s="185">
        <v>8</v>
      </c>
      <c r="E39" s="183">
        <v>1</v>
      </c>
      <c r="F39" s="185">
        <v>8</v>
      </c>
      <c r="G39" s="184" t="s">
        <v>78</v>
      </c>
      <c r="H39" s="186">
        <v>1</v>
      </c>
      <c r="I39" s="187">
        <v>4</v>
      </c>
      <c r="J39" s="187">
        <f t="shared" si="0"/>
        <v>-4</v>
      </c>
      <c r="K39" s="188">
        <v>4.34</v>
      </c>
      <c r="L39" s="189">
        <f t="shared" si="8"/>
        <v>17.36</v>
      </c>
      <c r="M39" s="190">
        <f t="shared" si="1"/>
        <v>18.9224</v>
      </c>
      <c r="N39" s="191" t="s">
        <v>75</v>
      </c>
    </row>
    <row r="40" spans="1:14" ht="17.25" customHeight="1" x14ac:dyDescent="0.3">
      <c r="A40" s="182"/>
      <c r="B40" s="192"/>
      <c r="C40" s="184" t="s">
        <v>79</v>
      </c>
      <c r="D40" s="185">
        <v>8</v>
      </c>
      <c r="E40" s="183">
        <v>1</v>
      </c>
      <c r="F40" s="185">
        <v>8</v>
      </c>
      <c r="G40" s="184" t="s">
        <v>79</v>
      </c>
      <c r="H40" s="186">
        <v>1</v>
      </c>
      <c r="I40" s="187">
        <v>4</v>
      </c>
      <c r="J40" s="187">
        <f t="shared" si="0"/>
        <v>-4</v>
      </c>
      <c r="K40" s="188">
        <v>6</v>
      </c>
      <c r="L40" s="189">
        <f t="shared" si="8"/>
        <v>24</v>
      </c>
      <c r="M40" s="190">
        <f t="shared" si="1"/>
        <v>26.160000000000004</v>
      </c>
      <c r="N40" s="191" t="s">
        <v>178</v>
      </c>
    </row>
    <row r="41" spans="1:14" ht="17.25" customHeight="1" x14ac:dyDescent="0.3">
      <c r="A41" s="182"/>
      <c r="B41" s="192"/>
      <c r="C41" s="184" t="s">
        <v>80</v>
      </c>
      <c r="D41" s="185">
        <v>8</v>
      </c>
      <c r="E41" s="183">
        <v>1</v>
      </c>
      <c r="F41" s="185">
        <v>8</v>
      </c>
      <c r="G41" s="184" t="s">
        <v>80</v>
      </c>
      <c r="H41" s="186">
        <v>1</v>
      </c>
      <c r="I41" s="187">
        <v>8</v>
      </c>
      <c r="J41" s="187">
        <f t="shared" si="0"/>
        <v>0</v>
      </c>
      <c r="K41" s="188">
        <v>6</v>
      </c>
      <c r="L41" s="189">
        <f t="shared" si="8"/>
        <v>48</v>
      </c>
      <c r="M41" s="190">
        <f t="shared" si="1"/>
        <v>52.320000000000007</v>
      </c>
      <c r="N41" s="191" t="s">
        <v>86</v>
      </c>
    </row>
    <row r="42" spans="1:14" ht="17.25" customHeight="1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ht="17.25" customHeight="1" x14ac:dyDescent="0.3">
      <c r="A43" s="182">
        <v>43043</v>
      </c>
      <c r="B43" s="192" t="s">
        <v>19</v>
      </c>
      <c r="C43" s="184" t="s">
        <v>78</v>
      </c>
      <c r="D43" s="185">
        <v>8</v>
      </c>
      <c r="E43" s="183">
        <v>1</v>
      </c>
      <c r="F43" s="185">
        <v>8</v>
      </c>
      <c r="G43" s="184" t="s">
        <v>78</v>
      </c>
      <c r="H43" s="186">
        <v>1</v>
      </c>
      <c r="I43" s="187">
        <v>5</v>
      </c>
      <c r="J43" s="187">
        <f t="shared" si="0"/>
        <v>-3</v>
      </c>
      <c r="K43" s="188">
        <v>6</v>
      </c>
      <c r="L43" s="189">
        <f t="shared" si="8"/>
        <v>30</v>
      </c>
      <c r="M43" s="190">
        <f t="shared" si="1"/>
        <v>32.700000000000003</v>
      </c>
      <c r="N43" s="191" t="s">
        <v>86</v>
      </c>
    </row>
    <row r="44" spans="1:14" ht="17.25" customHeight="1" x14ac:dyDescent="0.3">
      <c r="A44" s="182"/>
      <c r="B44" s="192"/>
      <c r="C44" s="184" t="s">
        <v>79</v>
      </c>
      <c r="D44" s="185">
        <v>8</v>
      </c>
      <c r="E44" s="183">
        <v>1</v>
      </c>
      <c r="F44" s="185">
        <v>8</v>
      </c>
      <c r="G44" s="184" t="s">
        <v>79</v>
      </c>
      <c r="H44" s="186">
        <v>1</v>
      </c>
      <c r="I44" s="187">
        <v>4</v>
      </c>
      <c r="J44" s="187">
        <f t="shared" si="0"/>
        <v>-4</v>
      </c>
      <c r="K44" s="188">
        <v>6</v>
      </c>
      <c r="L44" s="189">
        <f t="shared" si="8"/>
        <v>24</v>
      </c>
      <c r="M44" s="190">
        <f t="shared" si="1"/>
        <v>26.160000000000004</v>
      </c>
      <c r="N44" s="191" t="s">
        <v>113</v>
      </c>
    </row>
    <row r="45" spans="1:14" ht="17.25" customHeight="1" x14ac:dyDescent="0.3">
      <c r="A45" s="182"/>
      <c r="B45" s="192"/>
      <c r="C45" s="184" t="s">
        <v>80</v>
      </c>
      <c r="D45" s="185">
        <v>8</v>
      </c>
      <c r="E45" s="183">
        <v>1</v>
      </c>
      <c r="F45" s="185">
        <v>8</v>
      </c>
      <c r="G45" s="184" t="s">
        <v>80</v>
      </c>
      <c r="H45" s="186">
        <v>0</v>
      </c>
      <c r="I45" s="187">
        <v>0</v>
      </c>
      <c r="J45" s="187">
        <f t="shared" si="0"/>
        <v>-8</v>
      </c>
      <c r="K45" s="188">
        <v>0</v>
      </c>
      <c r="L45" s="189">
        <f t="shared" si="8"/>
        <v>0</v>
      </c>
      <c r="M45" s="190">
        <f t="shared" si="1"/>
        <v>0</v>
      </c>
      <c r="N45" s="191" t="s">
        <v>72</v>
      </c>
    </row>
    <row r="46" spans="1:14" ht="17.25" customHeight="1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ht="17.25" customHeight="1" x14ac:dyDescent="0.3">
      <c r="A47" s="182">
        <v>43073</v>
      </c>
      <c r="B47" s="192" t="s">
        <v>20</v>
      </c>
      <c r="C47" s="184" t="s">
        <v>78</v>
      </c>
      <c r="D47" s="185">
        <v>8</v>
      </c>
      <c r="E47" s="183">
        <v>1</v>
      </c>
      <c r="F47" s="185">
        <v>8</v>
      </c>
      <c r="G47" s="184" t="s">
        <v>78</v>
      </c>
      <c r="H47" s="186">
        <v>1</v>
      </c>
      <c r="I47" s="187">
        <v>8</v>
      </c>
      <c r="J47" s="187">
        <f t="shared" si="0"/>
        <v>0</v>
      </c>
      <c r="K47" s="188">
        <v>6</v>
      </c>
      <c r="L47" s="189">
        <f t="shared" ref="L47:L49" si="9">SUM(I47*K47)</f>
        <v>48</v>
      </c>
      <c r="M47" s="190">
        <f t="shared" si="1"/>
        <v>52.320000000000007</v>
      </c>
      <c r="N47" s="191" t="s">
        <v>86</v>
      </c>
    </row>
    <row r="48" spans="1:14" ht="17.25" customHeight="1" x14ac:dyDescent="0.3">
      <c r="A48" s="182"/>
      <c r="B48" s="192"/>
      <c r="C48" s="184" t="s">
        <v>79</v>
      </c>
      <c r="D48" s="185">
        <v>8</v>
      </c>
      <c r="E48" s="183">
        <v>1</v>
      </c>
      <c r="F48" s="185">
        <v>8</v>
      </c>
      <c r="G48" s="184" t="s">
        <v>79</v>
      </c>
      <c r="H48" s="186">
        <v>1</v>
      </c>
      <c r="I48" s="187">
        <v>5</v>
      </c>
      <c r="J48" s="187">
        <f t="shared" si="0"/>
        <v>-3</v>
      </c>
      <c r="K48" s="188">
        <v>6</v>
      </c>
      <c r="L48" s="189">
        <f t="shared" si="9"/>
        <v>30</v>
      </c>
      <c r="M48" s="190">
        <f t="shared" si="1"/>
        <v>32.700000000000003</v>
      </c>
      <c r="N48" s="191" t="s">
        <v>86</v>
      </c>
    </row>
    <row r="49" spans="1:14" ht="17.25" customHeight="1" x14ac:dyDescent="0.3">
      <c r="A49" s="182"/>
      <c r="B49" s="192"/>
      <c r="C49" s="184" t="s">
        <v>80</v>
      </c>
      <c r="D49" s="185">
        <v>8</v>
      </c>
      <c r="E49" s="183">
        <v>1</v>
      </c>
      <c r="F49" s="185">
        <v>8</v>
      </c>
      <c r="G49" s="184" t="s">
        <v>80</v>
      </c>
      <c r="H49" s="186">
        <v>1</v>
      </c>
      <c r="I49" s="187">
        <v>8</v>
      </c>
      <c r="J49" s="187">
        <f t="shared" si="0"/>
        <v>0</v>
      </c>
      <c r="K49" s="188">
        <v>6</v>
      </c>
      <c r="L49" s="189">
        <f t="shared" si="9"/>
        <v>48</v>
      </c>
      <c r="M49" s="190">
        <f t="shared" si="1"/>
        <v>52.320000000000007</v>
      </c>
      <c r="N49" s="191" t="s">
        <v>86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ht="17.25" customHeight="1" x14ac:dyDescent="0.3">
      <c r="A51" s="182" t="s">
        <v>189</v>
      </c>
      <c r="B51" s="192" t="s">
        <v>21</v>
      </c>
      <c r="C51" s="184" t="s">
        <v>78</v>
      </c>
      <c r="D51" s="185">
        <v>8</v>
      </c>
      <c r="E51" s="183">
        <v>1</v>
      </c>
      <c r="F51" s="185">
        <v>8</v>
      </c>
      <c r="G51" s="184" t="s">
        <v>78</v>
      </c>
      <c r="H51" s="186">
        <v>1</v>
      </c>
      <c r="I51" s="187">
        <v>8</v>
      </c>
      <c r="J51" s="187">
        <f t="shared" si="0"/>
        <v>0</v>
      </c>
      <c r="K51" s="188">
        <v>6</v>
      </c>
      <c r="L51" s="189">
        <f t="shared" ref="L51:L53" si="10">SUM(I51*K51)</f>
        <v>48</v>
      </c>
      <c r="M51" s="190">
        <f t="shared" si="1"/>
        <v>52.320000000000007</v>
      </c>
      <c r="N51" s="191" t="s">
        <v>86</v>
      </c>
    </row>
    <row r="52" spans="1:14" ht="17.25" customHeight="1" x14ac:dyDescent="0.3">
      <c r="A52" s="182"/>
      <c r="B52" s="192"/>
      <c r="C52" s="184" t="s">
        <v>79</v>
      </c>
      <c r="D52" s="185">
        <v>8</v>
      </c>
      <c r="E52" s="183">
        <v>1</v>
      </c>
      <c r="F52" s="185">
        <v>8</v>
      </c>
      <c r="G52" s="184" t="s">
        <v>79</v>
      </c>
      <c r="H52" s="186">
        <v>1</v>
      </c>
      <c r="I52" s="187">
        <v>8</v>
      </c>
      <c r="J52" s="187">
        <f t="shared" si="0"/>
        <v>0</v>
      </c>
      <c r="K52" s="188">
        <v>6</v>
      </c>
      <c r="L52" s="189">
        <f t="shared" si="10"/>
        <v>48</v>
      </c>
      <c r="M52" s="190">
        <f t="shared" si="1"/>
        <v>52.320000000000007</v>
      </c>
      <c r="N52" s="191" t="s">
        <v>86</v>
      </c>
    </row>
    <row r="53" spans="1:14" ht="17.25" customHeight="1" x14ac:dyDescent="0.3">
      <c r="A53" s="182"/>
      <c r="B53" s="192"/>
      <c r="C53" s="184" t="s">
        <v>80</v>
      </c>
      <c r="D53" s="185">
        <v>8</v>
      </c>
      <c r="E53" s="183">
        <v>1</v>
      </c>
      <c r="F53" s="185">
        <v>8</v>
      </c>
      <c r="G53" s="184" t="s">
        <v>80</v>
      </c>
      <c r="H53" s="186">
        <v>1</v>
      </c>
      <c r="I53" s="187">
        <v>4</v>
      </c>
      <c r="J53" s="187">
        <f t="shared" si="0"/>
        <v>-4</v>
      </c>
      <c r="K53" s="188">
        <v>6</v>
      </c>
      <c r="L53" s="189">
        <f t="shared" si="10"/>
        <v>24</v>
      </c>
      <c r="M53" s="190">
        <f t="shared" si="1"/>
        <v>26.160000000000004</v>
      </c>
      <c r="N53" s="191" t="s">
        <v>190</v>
      </c>
    </row>
    <row r="54" spans="1:14" ht="17.25" customHeight="1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ht="17.25" customHeight="1" x14ac:dyDescent="0.3">
      <c r="A55" s="182" t="s">
        <v>194</v>
      </c>
      <c r="B55" s="192" t="s">
        <v>22</v>
      </c>
      <c r="C55" s="184" t="s">
        <v>78</v>
      </c>
      <c r="D55" s="185">
        <v>8</v>
      </c>
      <c r="E55" s="183">
        <v>1</v>
      </c>
      <c r="F55" s="185">
        <v>8</v>
      </c>
      <c r="G55" s="184" t="s">
        <v>81</v>
      </c>
      <c r="H55" s="186">
        <v>1</v>
      </c>
      <c r="I55" s="187">
        <v>4</v>
      </c>
      <c r="J55" s="187">
        <f t="shared" si="0"/>
        <v>-4</v>
      </c>
      <c r="K55" s="188">
        <v>6</v>
      </c>
      <c r="L55" s="189">
        <f t="shared" ref="L55:L57" si="11">SUM(I55*K55)</f>
        <v>24</v>
      </c>
      <c r="M55" s="190">
        <f t="shared" si="1"/>
        <v>26.160000000000004</v>
      </c>
      <c r="N55" s="191" t="s">
        <v>195</v>
      </c>
    </row>
    <row r="56" spans="1:14" ht="17.25" customHeight="1" x14ac:dyDescent="0.3">
      <c r="A56" s="182"/>
      <c r="B56" s="192"/>
      <c r="C56" s="184" t="s">
        <v>79</v>
      </c>
      <c r="D56" s="185">
        <v>8</v>
      </c>
      <c r="E56" s="183">
        <v>1</v>
      </c>
      <c r="F56" s="185">
        <v>8</v>
      </c>
      <c r="G56" s="184" t="s">
        <v>79</v>
      </c>
      <c r="H56" s="186">
        <v>1</v>
      </c>
      <c r="I56" s="187">
        <v>8</v>
      </c>
      <c r="J56" s="187">
        <f t="shared" si="0"/>
        <v>0</v>
      </c>
      <c r="K56" s="188">
        <v>6</v>
      </c>
      <c r="L56" s="189">
        <f t="shared" si="11"/>
        <v>48</v>
      </c>
      <c r="M56" s="190">
        <f t="shared" si="1"/>
        <v>52.320000000000007</v>
      </c>
      <c r="N56" s="191" t="s">
        <v>86</v>
      </c>
    </row>
    <row r="57" spans="1:14" ht="17.25" customHeight="1" x14ac:dyDescent="0.3">
      <c r="A57" s="182"/>
      <c r="B57" s="192"/>
      <c r="C57" s="184" t="s">
        <v>80</v>
      </c>
      <c r="D57" s="185">
        <v>8</v>
      </c>
      <c r="E57" s="183">
        <v>1</v>
      </c>
      <c r="F57" s="185">
        <v>8</v>
      </c>
      <c r="G57" s="184" t="s">
        <v>80</v>
      </c>
      <c r="H57" s="186">
        <v>1</v>
      </c>
      <c r="I57" s="187">
        <v>8</v>
      </c>
      <c r="J57" s="187">
        <f t="shared" si="0"/>
        <v>0</v>
      </c>
      <c r="K57" s="188">
        <v>6</v>
      </c>
      <c r="L57" s="189">
        <f t="shared" si="11"/>
        <v>48</v>
      </c>
      <c r="M57" s="190">
        <f t="shared" si="1"/>
        <v>52.320000000000007</v>
      </c>
      <c r="N57" s="191" t="s">
        <v>86</v>
      </c>
    </row>
    <row r="58" spans="1:14" ht="17.25" customHeight="1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ht="17.25" customHeight="1" x14ac:dyDescent="0.3">
      <c r="A59" s="182" t="s">
        <v>202</v>
      </c>
      <c r="B59" s="192" t="s">
        <v>15</v>
      </c>
      <c r="C59" s="184" t="s">
        <v>78</v>
      </c>
      <c r="D59" s="185">
        <v>8</v>
      </c>
      <c r="E59" s="183">
        <v>1</v>
      </c>
      <c r="F59" s="185">
        <v>8</v>
      </c>
      <c r="G59" s="184" t="s">
        <v>78</v>
      </c>
      <c r="H59" s="186">
        <v>0</v>
      </c>
      <c r="I59" s="187">
        <v>0</v>
      </c>
      <c r="J59" s="187">
        <f t="shared" si="0"/>
        <v>-8</v>
      </c>
      <c r="K59" s="188">
        <v>0</v>
      </c>
      <c r="L59" s="189">
        <f t="shared" ref="L59:L61" si="12">SUM(I59*K59)</f>
        <v>0</v>
      </c>
      <c r="M59" s="190">
        <f t="shared" si="1"/>
        <v>0</v>
      </c>
      <c r="N59" s="191" t="s">
        <v>72</v>
      </c>
    </row>
    <row r="60" spans="1:14" ht="17.25" customHeight="1" x14ac:dyDescent="0.3">
      <c r="A60" s="182"/>
      <c r="B60" s="192"/>
      <c r="C60" s="184" t="s">
        <v>79</v>
      </c>
      <c r="D60" s="185">
        <v>8</v>
      </c>
      <c r="E60" s="183">
        <v>1</v>
      </c>
      <c r="F60" s="185">
        <v>8</v>
      </c>
      <c r="G60" s="184" t="s">
        <v>79</v>
      </c>
      <c r="H60" s="186">
        <v>1</v>
      </c>
      <c r="I60" s="187">
        <v>8</v>
      </c>
      <c r="J60" s="187">
        <f t="shared" si="0"/>
        <v>0</v>
      </c>
      <c r="K60" s="188">
        <v>6</v>
      </c>
      <c r="L60" s="189">
        <f t="shared" si="12"/>
        <v>48</v>
      </c>
      <c r="M60" s="190">
        <f t="shared" si="1"/>
        <v>52.320000000000007</v>
      </c>
      <c r="N60" s="191" t="s">
        <v>86</v>
      </c>
    </row>
    <row r="61" spans="1:14" ht="17.25" customHeight="1" x14ac:dyDescent="0.3">
      <c r="A61" s="182"/>
      <c r="B61" s="192"/>
      <c r="C61" s="184" t="s">
        <v>80</v>
      </c>
      <c r="D61" s="185">
        <v>8</v>
      </c>
      <c r="E61" s="183">
        <v>1</v>
      </c>
      <c r="F61" s="185">
        <v>8</v>
      </c>
      <c r="G61" s="184" t="s">
        <v>80</v>
      </c>
      <c r="H61" s="186">
        <v>1</v>
      </c>
      <c r="I61" s="187">
        <v>6</v>
      </c>
      <c r="J61" s="187">
        <f t="shared" si="0"/>
        <v>-2</v>
      </c>
      <c r="K61" s="188">
        <v>6</v>
      </c>
      <c r="L61" s="189">
        <f t="shared" si="12"/>
        <v>36</v>
      </c>
      <c r="M61" s="190">
        <f t="shared" si="1"/>
        <v>39.24</v>
      </c>
      <c r="N61" s="191" t="s">
        <v>86</v>
      </c>
    </row>
    <row r="62" spans="1:14" ht="17.25" customHeight="1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ht="17.25" customHeight="1" thickBot="1" x14ac:dyDescent="0.35">
      <c r="A63" s="182"/>
      <c r="B63" s="183"/>
      <c r="C63" s="184"/>
      <c r="D63" s="185"/>
      <c r="E63" s="183"/>
      <c r="F63" s="183"/>
      <c r="G63" s="184"/>
      <c r="H63" s="186"/>
      <c r="I63" s="187"/>
      <c r="J63" s="187"/>
      <c r="K63" s="188"/>
      <c r="L63" s="189"/>
      <c r="M63" s="190"/>
      <c r="N63" s="191"/>
    </row>
    <row r="64" spans="1:14" ht="27" customHeight="1" thickBot="1" x14ac:dyDescent="0.35">
      <c r="A64" s="217" t="s">
        <v>144</v>
      </c>
      <c r="B64" s="218"/>
      <c r="C64" s="218"/>
      <c r="D64" s="219"/>
      <c r="E64" s="95"/>
      <c r="F64" s="96">
        <f>SUM(F3:F63)</f>
        <v>360</v>
      </c>
      <c r="G64" s="95"/>
      <c r="H64" s="97"/>
      <c r="I64" s="98">
        <f>SUM(I3:I63)</f>
        <v>217</v>
      </c>
      <c r="J64" s="98">
        <f>SUM(J3:J63)</f>
        <v>-143</v>
      </c>
      <c r="K64" s="99"/>
      <c r="L64" s="99">
        <f>SUM(L3:L63)</f>
        <v>1270.46</v>
      </c>
      <c r="M64" s="100">
        <f>SUM(M3:M63)</f>
        <v>1384.8014000000001</v>
      </c>
      <c r="N64" s="101" t="s">
        <v>23</v>
      </c>
    </row>
    <row r="65" spans="1:14" ht="17.25" customHeight="1" x14ac:dyDescent="0.3">
      <c r="A65" s="102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4"/>
    </row>
    <row r="66" spans="1:14" x14ac:dyDescent="0.3">
      <c r="A66" s="102"/>
      <c r="B66" s="103"/>
      <c r="C66" s="103"/>
      <c r="D66" s="103"/>
      <c r="E66" s="103"/>
      <c r="F66" s="103"/>
      <c r="G66" s="105"/>
      <c r="H66" s="103"/>
      <c r="I66" s="103"/>
      <c r="J66" s="103"/>
      <c r="K66" s="103"/>
      <c r="L66" s="103"/>
      <c r="M66" s="103"/>
      <c r="N66" s="104"/>
    </row>
    <row r="67" spans="1:14" ht="15" thickBot="1" x14ac:dyDescent="0.35">
      <c r="A67" s="102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4"/>
    </row>
    <row r="68" spans="1:14" ht="18.600000000000001" thickBot="1" x14ac:dyDescent="0.4">
      <c r="A68" s="106"/>
      <c r="B68" s="107"/>
      <c r="C68" s="107"/>
      <c r="D68" s="107"/>
      <c r="E68" s="108"/>
      <c r="F68" s="109"/>
      <c r="G68" s="103"/>
      <c r="H68" s="103"/>
      <c r="I68" s="103"/>
      <c r="J68" s="103"/>
      <c r="K68" s="103"/>
      <c r="L68" s="103"/>
      <c r="M68" s="103"/>
      <c r="N68" s="104"/>
    </row>
    <row r="69" spans="1:14" ht="15" thickBot="1" x14ac:dyDescent="0.35">
      <c r="A69" s="110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2"/>
    </row>
  </sheetData>
  <mergeCells count="2">
    <mergeCell ref="A1:N1"/>
    <mergeCell ref="A64:D64"/>
  </mergeCells>
  <pageMargins left="0.7" right="0.7" top="0.75" bottom="0.75" header="0.3" footer="0.3"/>
  <pageSetup scale="59" orientation="landscape" horizontalDpi="300" r:id="rId1"/>
  <rowBreaks count="1" manualBreakCount="1">
    <brk id="46" max="16383" man="1"/>
  </rowBreaks>
  <colBreaks count="1" manualBreakCount="1">
    <brk id="14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00"/>
  <sheetViews>
    <sheetView topLeftCell="A79" workbookViewId="0">
      <selection activeCell="J93" sqref="J93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52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1</v>
      </c>
      <c r="F3" s="174">
        <v>5</v>
      </c>
      <c r="G3" s="173" t="s">
        <v>27</v>
      </c>
      <c r="H3" s="175">
        <v>1</v>
      </c>
      <c r="I3" s="176">
        <v>5</v>
      </c>
      <c r="J3" s="176">
        <f t="shared" ref="J3:J7" si="0">I3-F3</f>
        <v>0</v>
      </c>
      <c r="K3" s="177">
        <v>4.34</v>
      </c>
      <c r="L3" s="178">
        <f>SUM(I3*K3)</f>
        <v>21.7</v>
      </c>
      <c r="M3" s="179">
        <f t="shared" ref="M3:M7" si="1">SUM(I3*K3*1.09)</f>
        <v>23.653000000000002</v>
      </c>
      <c r="N3" s="180" t="s">
        <v>75</v>
      </c>
    </row>
    <row r="4" spans="1:21" s="70" customFormat="1" ht="17.25" customHeight="1" x14ac:dyDescent="0.3">
      <c r="A4" s="171"/>
      <c r="B4" s="172"/>
      <c r="C4" s="173" t="s">
        <v>28</v>
      </c>
      <c r="D4" s="174">
        <v>3</v>
      </c>
      <c r="E4" s="172">
        <v>1</v>
      </c>
      <c r="F4" s="174">
        <v>3</v>
      </c>
      <c r="G4" s="173" t="s">
        <v>28</v>
      </c>
      <c r="H4" s="175">
        <v>1</v>
      </c>
      <c r="I4" s="176">
        <v>3</v>
      </c>
      <c r="J4" s="176">
        <f t="shared" si="0"/>
        <v>0</v>
      </c>
      <c r="K4" s="177">
        <v>6</v>
      </c>
      <c r="L4" s="178">
        <f t="shared" ref="L4:L7" si="2">SUM(I4*K4)</f>
        <v>18</v>
      </c>
      <c r="M4" s="179">
        <f t="shared" si="1"/>
        <v>19.62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79</v>
      </c>
      <c r="D5" s="174">
        <v>8</v>
      </c>
      <c r="E5" s="172">
        <v>1</v>
      </c>
      <c r="F5" s="174">
        <v>8</v>
      </c>
      <c r="G5" s="173" t="s">
        <v>79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89</v>
      </c>
    </row>
    <row r="6" spans="1:21" s="70" customFormat="1" ht="17.25" customHeight="1" x14ac:dyDescent="0.3">
      <c r="A6" s="171"/>
      <c r="B6" s="181"/>
      <c r="C6" s="173" t="s">
        <v>29</v>
      </c>
      <c r="D6" s="174">
        <v>6</v>
      </c>
      <c r="E6" s="172">
        <v>1</v>
      </c>
      <c r="F6" s="174">
        <v>6</v>
      </c>
      <c r="G6" s="173" t="s">
        <v>29</v>
      </c>
      <c r="H6" s="175">
        <v>1</v>
      </c>
      <c r="I6" s="176">
        <v>6</v>
      </c>
      <c r="J6" s="176">
        <f t="shared" si="0"/>
        <v>0</v>
      </c>
      <c r="K6" s="177">
        <v>4.34</v>
      </c>
      <c r="L6" s="178">
        <f t="shared" si="2"/>
        <v>26.04</v>
      </c>
      <c r="M6" s="179">
        <f t="shared" si="1"/>
        <v>28.383600000000001</v>
      </c>
      <c r="N6" s="180" t="s">
        <v>75</v>
      </c>
    </row>
    <row r="7" spans="1:21" s="70" customFormat="1" ht="17.25" customHeight="1" x14ac:dyDescent="0.3">
      <c r="A7" s="171"/>
      <c r="B7" s="181"/>
      <c r="C7" s="173" t="s">
        <v>30</v>
      </c>
      <c r="D7" s="174">
        <v>0</v>
      </c>
      <c r="E7" s="172">
        <v>0</v>
      </c>
      <c r="F7" s="174">
        <v>0</v>
      </c>
      <c r="G7" s="173" t="s">
        <v>30</v>
      </c>
      <c r="H7" s="175">
        <v>1</v>
      </c>
      <c r="I7" s="176">
        <v>2</v>
      </c>
      <c r="J7" s="176">
        <f t="shared" si="0"/>
        <v>2</v>
      </c>
      <c r="K7" s="177">
        <v>4.34</v>
      </c>
      <c r="L7" s="178">
        <f t="shared" si="2"/>
        <v>8.68</v>
      </c>
      <c r="M7" s="179">
        <f t="shared" si="1"/>
        <v>9.4611999999999998</v>
      </c>
      <c r="N7" s="180" t="s">
        <v>75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s="70" customFormat="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0</v>
      </c>
      <c r="F9" s="174">
        <v>0</v>
      </c>
      <c r="G9" s="173" t="s">
        <v>27</v>
      </c>
      <c r="H9" s="175">
        <v>1</v>
      </c>
      <c r="I9" s="176">
        <v>5</v>
      </c>
      <c r="J9" s="176">
        <f t="shared" ref="J9:J13" si="3">I9-F9</f>
        <v>5</v>
      </c>
      <c r="K9" s="177">
        <v>4.34</v>
      </c>
      <c r="L9" s="178">
        <f>SUM(I9*K9)</f>
        <v>21.7</v>
      </c>
      <c r="M9" s="179">
        <f t="shared" ref="M9:M13" si="4">SUM(I9*K9*1.09)</f>
        <v>23.653000000000002</v>
      </c>
      <c r="N9" s="180" t="s">
        <v>75</v>
      </c>
    </row>
    <row r="10" spans="1:21" s="70" customFormat="1" ht="17.25" customHeight="1" x14ac:dyDescent="0.3">
      <c r="A10" s="171"/>
      <c r="B10" s="181"/>
      <c r="C10" s="173" t="s">
        <v>28</v>
      </c>
      <c r="D10" s="174">
        <v>3</v>
      </c>
      <c r="E10" s="172">
        <v>1</v>
      </c>
      <c r="F10" s="174">
        <v>3</v>
      </c>
      <c r="G10" s="173" t="s">
        <v>28</v>
      </c>
      <c r="H10" s="175">
        <v>1</v>
      </c>
      <c r="I10" s="176">
        <v>8</v>
      </c>
      <c r="J10" s="176">
        <f t="shared" si="3"/>
        <v>5</v>
      </c>
      <c r="K10" s="177">
        <v>4.34</v>
      </c>
      <c r="L10" s="178">
        <f t="shared" ref="L10:L13" si="5">SUM(I10*K10)</f>
        <v>34.72</v>
      </c>
      <c r="M10" s="179">
        <f t="shared" si="4"/>
        <v>37.844799999999999</v>
      </c>
      <c r="N10" s="180" t="s">
        <v>75</v>
      </c>
      <c r="O10" s="73"/>
      <c r="P10" s="73"/>
      <c r="Q10" s="73"/>
      <c r="R10" s="73"/>
      <c r="S10" s="73"/>
      <c r="T10" s="73"/>
      <c r="U10" s="73"/>
    </row>
    <row r="11" spans="1:21" s="70" customFormat="1" ht="17.25" customHeight="1" x14ac:dyDescent="0.3">
      <c r="A11" s="171"/>
      <c r="B11" s="181"/>
      <c r="C11" s="173" t="s">
        <v>79</v>
      </c>
      <c r="D11" s="174">
        <v>8</v>
      </c>
      <c r="E11" s="172">
        <v>1</v>
      </c>
      <c r="F11" s="174">
        <v>8</v>
      </c>
      <c r="G11" s="173" t="s">
        <v>79</v>
      </c>
      <c r="H11" s="175">
        <v>1</v>
      </c>
      <c r="I11" s="176">
        <v>4</v>
      </c>
      <c r="J11" s="176">
        <f t="shared" si="3"/>
        <v>-4</v>
      </c>
      <c r="K11" s="177">
        <v>6</v>
      </c>
      <c r="L11" s="178">
        <f t="shared" si="5"/>
        <v>24</v>
      </c>
      <c r="M11" s="179">
        <f t="shared" si="4"/>
        <v>26.160000000000004</v>
      </c>
      <c r="N11" s="180" t="s">
        <v>118</v>
      </c>
      <c r="O11" s="73"/>
      <c r="P11" s="73"/>
      <c r="Q11" s="73"/>
      <c r="R11" s="73"/>
      <c r="S11" s="73"/>
      <c r="T11" s="73"/>
      <c r="U11" s="73"/>
    </row>
    <row r="12" spans="1:21" s="70" customFormat="1" ht="17.25" customHeight="1" x14ac:dyDescent="0.3">
      <c r="A12" s="171"/>
      <c r="B12" s="72"/>
      <c r="C12" s="173" t="s">
        <v>29</v>
      </c>
      <c r="D12" s="174">
        <v>6</v>
      </c>
      <c r="E12" s="172">
        <v>1</v>
      </c>
      <c r="F12" s="174">
        <v>6</v>
      </c>
      <c r="G12" s="173" t="s">
        <v>29</v>
      </c>
      <c r="H12" s="175">
        <v>1</v>
      </c>
      <c r="I12" s="176">
        <v>6</v>
      </c>
      <c r="J12" s="176">
        <f t="shared" si="3"/>
        <v>0</v>
      </c>
      <c r="K12" s="177">
        <v>6</v>
      </c>
      <c r="L12" s="178">
        <f t="shared" si="5"/>
        <v>36</v>
      </c>
      <c r="M12" s="179">
        <f t="shared" si="4"/>
        <v>39.24</v>
      </c>
      <c r="N12" s="180" t="s">
        <v>86</v>
      </c>
    </row>
    <row r="13" spans="1:21" s="70" customFormat="1" ht="17.25" customHeight="1" x14ac:dyDescent="0.3">
      <c r="A13" s="171"/>
      <c r="B13" s="172"/>
      <c r="C13" s="173" t="s">
        <v>30</v>
      </c>
      <c r="D13" s="174">
        <v>0</v>
      </c>
      <c r="E13" s="172">
        <v>0</v>
      </c>
      <c r="F13" s="174">
        <v>0</v>
      </c>
      <c r="G13" s="173" t="s">
        <v>30</v>
      </c>
      <c r="H13" s="175">
        <v>1</v>
      </c>
      <c r="I13" s="176">
        <v>2</v>
      </c>
      <c r="J13" s="176">
        <f t="shared" si="3"/>
        <v>2</v>
      </c>
      <c r="K13" s="177">
        <v>4.34</v>
      </c>
      <c r="L13" s="178">
        <f t="shared" si="5"/>
        <v>8.68</v>
      </c>
      <c r="M13" s="179">
        <f t="shared" si="4"/>
        <v>9.4611999999999998</v>
      </c>
      <c r="N13" s="180" t="s">
        <v>75</v>
      </c>
    </row>
    <row r="14" spans="1:21" ht="17.25" customHeight="1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</row>
    <row r="15" spans="1:21" s="70" customFormat="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0</v>
      </c>
      <c r="F15" s="174">
        <v>0</v>
      </c>
      <c r="G15" s="173" t="s">
        <v>27</v>
      </c>
      <c r="H15" s="175">
        <v>1</v>
      </c>
      <c r="I15" s="176">
        <v>5</v>
      </c>
      <c r="J15" s="176">
        <f t="shared" ref="J15:J19" si="6">I15-F15</f>
        <v>5</v>
      </c>
      <c r="K15" s="177">
        <v>4.34</v>
      </c>
      <c r="L15" s="178">
        <f>SUM(I15*K15)</f>
        <v>21.7</v>
      </c>
      <c r="M15" s="179">
        <f t="shared" ref="M15:M25" si="7">SUM(I15*K15*1.09)</f>
        <v>23.653000000000002</v>
      </c>
      <c r="N15" s="180" t="s">
        <v>75</v>
      </c>
      <c r="O15" s="73"/>
      <c r="P15" s="73"/>
      <c r="Q15" s="73"/>
      <c r="R15" s="73"/>
      <c r="S15" s="73"/>
    </row>
    <row r="16" spans="1:21" s="70" customFormat="1" ht="17.25" customHeight="1" x14ac:dyDescent="0.3">
      <c r="A16" s="171"/>
      <c r="B16" s="72"/>
      <c r="C16" s="173" t="s">
        <v>28</v>
      </c>
      <c r="D16" s="174">
        <v>3</v>
      </c>
      <c r="E16" s="172">
        <v>1</v>
      </c>
      <c r="F16" s="174">
        <v>3</v>
      </c>
      <c r="G16" s="173" t="s">
        <v>28</v>
      </c>
      <c r="H16" s="175">
        <v>1</v>
      </c>
      <c r="I16" s="176">
        <v>3</v>
      </c>
      <c r="J16" s="176">
        <f t="shared" si="6"/>
        <v>0</v>
      </c>
      <c r="K16" s="177">
        <v>6</v>
      </c>
      <c r="L16" s="178">
        <f t="shared" ref="L16:L21" si="8">SUM(I16*K16)</f>
        <v>18</v>
      </c>
      <c r="M16" s="179">
        <f t="shared" si="7"/>
        <v>19.62</v>
      </c>
      <c r="N16" s="180" t="s">
        <v>86</v>
      </c>
      <c r="O16" s="73"/>
      <c r="P16" s="73"/>
      <c r="Q16" s="73"/>
      <c r="R16" s="73"/>
      <c r="S16" s="73"/>
    </row>
    <row r="17" spans="1:14" s="70" customFormat="1" ht="17.25" customHeight="1" x14ac:dyDescent="0.3">
      <c r="A17" s="171"/>
      <c r="B17" s="172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4</v>
      </c>
      <c r="J17" s="176">
        <f t="shared" si="6"/>
        <v>-4</v>
      </c>
      <c r="K17" s="177">
        <v>6</v>
      </c>
      <c r="L17" s="178">
        <f t="shared" si="8"/>
        <v>24</v>
      </c>
      <c r="M17" s="179">
        <f t="shared" si="7"/>
        <v>26.160000000000004</v>
      </c>
      <c r="N17" s="180" t="s">
        <v>152</v>
      </c>
    </row>
    <row r="18" spans="1:14" s="70" customFormat="1" ht="17.25" customHeight="1" x14ac:dyDescent="0.3">
      <c r="A18" s="171"/>
      <c r="B18" s="181"/>
      <c r="C18" s="173" t="s">
        <v>29</v>
      </c>
      <c r="D18" s="174">
        <v>6</v>
      </c>
      <c r="E18" s="172">
        <v>1</v>
      </c>
      <c r="F18" s="174">
        <v>6</v>
      </c>
      <c r="G18" s="173" t="s">
        <v>29</v>
      </c>
      <c r="H18" s="175">
        <v>1</v>
      </c>
      <c r="I18" s="176">
        <v>6</v>
      </c>
      <c r="J18" s="176">
        <f t="shared" si="6"/>
        <v>0</v>
      </c>
      <c r="K18" s="177">
        <v>6</v>
      </c>
      <c r="L18" s="178">
        <f t="shared" si="8"/>
        <v>36</v>
      </c>
      <c r="M18" s="179">
        <f t="shared" si="7"/>
        <v>39.24</v>
      </c>
      <c r="N18" s="180" t="s">
        <v>86</v>
      </c>
    </row>
    <row r="19" spans="1:14" s="70" customFormat="1" ht="17.25" customHeight="1" x14ac:dyDescent="0.3">
      <c r="A19" s="171"/>
      <c r="B19" s="72"/>
      <c r="C19" s="173" t="s">
        <v>30</v>
      </c>
      <c r="D19" s="174">
        <v>0</v>
      </c>
      <c r="E19" s="172">
        <v>0</v>
      </c>
      <c r="F19" s="174">
        <v>0</v>
      </c>
      <c r="G19" s="173" t="s">
        <v>30</v>
      </c>
      <c r="H19" s="175">
        <v>1</v>
      </c>
      <c r="I19" s="176">
        <v>2</v>
      </c>
      <c r="J19" s="176">
        <f t="shared" si="6"/>
        <v>2</v>
      </c>
      <c r="K19" s="177">
        <v>6</v>
      </c>
      <c r="L19" s="178">
        <f t="shared" si="8"/>
        <v>12</v>
      </c>
      <c r="M19" s="179">
        <f t="shared" si="7"/>
        <v>13.080000000000002</v>
      </c>
      <c r="N19" s="180" t="s">
        <v>86</v>
      </c>
    </row>
    <row r="20" spans="1:14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4" s="70" customFormat="1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0</v>
      </c>
      <c r="F21" s="174">
        <v>0</v>
      </c>
      <c r="G21" s="173" t="s">
        <v>27</v>
      </c>
      <c r="H21" s="175">
        <v>1</v>
      </c>
      <c r="I21" s="176">
        <v>5</v>
      </c>
      <c r="J21" s="176">
        <f t="shared" ref="J21:J27" si="9">I21-F21</f>
        <v>5</v>
      </c>
      <c r="K21" s="177">
        <v>4.34</v>
      </c>
      <c r="L21" s="178">
        <f t="shared" si="8"/>
        <v>21.7</v>
      </c>
      <c r="M21" s="179">
        <f t="shared" si="7"/>
        <v>23.653000000000002</v>
      </c>
      <c r="N21" s="180" t="s">
        <v>75</v>
      </c>
    </row>
    <row r="22" spans="1:14" s="70" customFormat="1" ht="17.25" customHeight="1" x14ac:dyDescent="0.3">
      <c r="A22" s="171"/>
      <c r="B22" s="72"/>
      <c r="C22" s="173" t="s">
        <v>28</v>
      </c>
      <c r="D22" s="174">
        <v>3</v>
      </c>
      <c r="E22" s="172">
        <v>1</v>
      </c>
      <c r="F22" s="174">
        <v>3</v>
      </c>
      <c r="G22" s="173" t="s">
        <v>28</v>
      </c>
      <c r="H22" s="175">
        <v>1</v>
      </c>
      <c r="I22" s="176">
        <v>3</v>
      </c>
      <c r="J22" s="176">
        <f t="shared" si="9"/>
        <v>0</v>
      </c>
      <c r="K22" s="177">
        <v>4.34</v>
      </c>
      <c r="L22" s="178">
        <f>SUM(I22*K22)</f>
        <v>13.02</v>
      </c>
      <c r="M22" s="179">
        <f t="shared" si="7"/>
        <v>14.191800000000001</v>
      </c>
      <c r="N22" s="180" t="s">
        <v>75</v>
      </c>
    </row>
    <row r="23" spans="1:14" s="70" customFormat="1" ht="17.25" customHeight="1" x14ac:dyDescent="0.3">
      <c r="A23" s="171"/>
      <c r="B23" s="172"/>
      <c r="C23" s="173" t="s">
        <v>79</v>
      </c>
      <c r="D23" s="174">
        <v>8</v>
      </c>
      <c r="E23" s="172">
        <v>1</v>
      </c>
      <c r="F23" s="174">
        <v>8</v>
      </c>
      <c r="G23" s="173" t="s">
        <v>79</v>
      </c>
      <c r="H23" s="175">
        <v>1</v>
      </c>
      <c r="I23" s="176">
        <v>8</v>
      </c>
      <c r="J23" s="176">
        <f t="shared" si="9"/>
        <v>0</v>
      </c>
      <c r="K23" s="177">
        <v>6</v>
      </c>
      <c r="L23" s="178">
        <f>SUM(I23*K23)</f>
        <v>48</v>
      </c>
      <c r="M23" s="179">
        <f t="shared" si="7"/>
        <v>52.320000000000007</v>
      </c>
      <c r="N23" s="180" t="s">
        <v>86</v>
      </c>
    </row>
    <row r="24" spans="1:14" s="70" customFormat="1" ht="17.25" customHeight="1" x14ac:dyDescent="0.3">
      <c r="A24" s="171"/>
      <c r="B24" s="172"/>
      <c r="C24" s="173" t="s">
        <v>29</v>
      </c>
      <c r="D24" s="174">
        <v>6</v>
      </c>
      <c r="E24" s="172">
        <v>1</v>
      </c>
      <c r="F24" s="174">
        <v>6</v>
      </c>
      <c r="G24" s="173" t="s">
        <v>29</v>
      </c>
      <c r="H24" s="175">
        <v>1</v>
      </c>
      <c r="I24" s="176">
        <v>6</v>
      </c>
      <c r="J24" s="176">
        <f t="shared" si="9"/>
        <v>0</v>
      </c>
      <c r="K24" s="177">
        <v>6</v>
      </c>
      <c r="L24" s="178">
        <f>SUM(I24*K24)</f>
        <v>36</v>
      </c>
      <c r="M24" s="179">
        <f t="shared" si="7"/>
        <v>39.24</v>
      </c>
      <c r="N24" s="180" t="s">
        <v>89</v>
      </c>
    </row>
    <row r="25" spans="1:14" s="70" customFormat="1" ht="17.25" customHeight="1" x14ac:dyDescent="0.3">
      <c r="A25" s="171"/>
      <c r="B25" s="181"/>
      <c r="C25" s="173" t="s">
        <v>30</v>
      </c>
      <c r="D25" s="174">
        <v>0</v>
      </c>
      <c r="E25" s="172">
        <v>0</v>
      </c>
      <c r="F25" s="174">
        <v>0</v>
      </c>
      <c r="G25" s="173" t="s">
        <v>30</v>
      </c>
      <c r="H25" s="175">
        <v>1</v>
      </c>
      <c r="I25" s="176">
        <v>2</v>
      </c>
      <c r="J25" s="176">
        <f t="shared" si="9"/>
        <v>2</v>
      </c>
      <c r="K25" s="177">
        <v>6</v>
      </c>
      <c r="L25" s="178">
        <f>SUM(I25*K25)</f>
        <v>12</v>
      </c>
      <c r="M25" s="179">
        <f t="shared" si="7"/>
        <v>13.080000000000002</v>
      </c>
      <c r="N25" s="180" t="s">
        <v>89</v>
      </c>
    </row>
    <row r="26" spans="1:14" ht="17.25" customHeight="1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0</v>
      </c>
      <c r="F27" s="174">
        <v>0</v>
      </c>
      <c r="G27" s="173" t="s">
        <v>27</v>
      </c>
      <c r="H27" s="175">
        <v>1</v>
      </c>
      <c r="I27" s="176">
        <v>5</v>
      </c>
      <c r="J27" s="176">
        <f t="shared" si="9"/>
        <v>5</v>
      </c>
      <c r="K27" s="177">
        <v>4.34</v>
      </c>
      <c r="L27" s="178">
        <f>SUM(I27*K27)</f>
        <v>21.7</v>
      </c>
      <c r="M27" s="179">
        <f t="shared" ref="M27:M67" si="10">SUM(I27*K27*1.09)</f>
        <v>23.653000000000002</v>
      </c>
      <c r="N27" s="180" t="s">
        <v>75</v>
      </c>
    </row>
    <row r="28" spans="1:14" s="70" customFormat="1" ht="17.25" customHeight="1" x14ac:dyDescent="0.3">
      <c r="A28" s="171"/>
      <c r="B28" s="181"/>
      <c r="C28" s="173" t="s">
        <v>28</v>
      </c>
      <c r="D28" s="174">
        <v>3</v>
      </c>
      <c r="E28" s="172">
        <v>1</v>
      </c>
      <c r="F28" s="174">
        <v>3</v>
      </c>
      <c r="G28" s="173" t="s">
        <v>28</v>
      </c>
      <c r="H28" s="175">
        <v>1</v>
      </c>
      <c r="I28" s="176">
        <v>3</v>
      </c>
      <c r="J28" s="176">
        <f t="shared" ref="J28:J31" si="11">I28-F28</f>
        <v>0</v>
      </c>
      <c r="K28" s="177">
        <v>6</v>
      </c>
      <c r="L28" s="178">
        <f t="shared" ref="L28:L31" si="12">SUM(I28*K28)</f>
        <v>18</v>
      </c>
      <c r="M28" s="179">
        <f t="shared" si="10"/>
        <v>19.62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79</v>
      </c>
      <c r="D29" s="174">
        <v>8</v>
      </c>
      <c r="E29" s="172">
        <v>1</v>
      </c>
      <c r="F29" s="174">
        <v>8</v>
      </c>
      <c r="G29" s="173" t="s">
        <v>79</v>
      </c>
      <c r="H29" s="175">
        <v>1</v>
      </c>
      <c r="I29" s="176">
        <v>8</v>
      </c>
      <c r="J29" s="176">
        <f t="shared" si="11"/>
        <v>0</v>
      </c>
      <c r="K29" s="177">
        <v>6</v>
      </c>
      <c r="L29" s="178">
        <f t="shared" si="12"/>
        <v>48</v>
      </c>
      <c r="M29" s="179">
        <f t="shared" si="10"/>
        <v>52.320000000000007</v>
      </c>
      <c r="N29" s="180" t="s">
        <v>86</v>
      </c>
    </row>
    <row r="30" spans="1:14" s="70" customFormat="1" ht="17.25" customHeight="1" x14ac:dyDescent="0.3">
      <c r="A30" s="171"/>
      <c r="B30" s="181"/>
      <c r="C30" s="173" t="s">
        <v>29</v>
      </c>
      <c r="D30" s="174">
        <v>6</v>
      </c>
      <c r="E30" s="172">
        <v>1</v>
      </c>
      <c r="F30" s="174">
        <v>6</v>
      </c>
      <c r="G30" s="173" t="s">
        <v>29</v>
      </c>
      <c r="H30" s="175">
        <v>1</v>
      </c>
      <c r="I30" s="176">
        <v>6</v>
      </c>
      <c r="J30" s="176">
        <f t="shared" si="11"/>
        <v>0</v>
      </c>
      <c r="K30" s="177">
        <v>6</v>
      </c>
      <c r="L30" s="178">
        <f t="shared" si="12"/>
        <v>36</v>
      </c>
      <c r="M30" s="179">
        <f t="shared" si="10"/>
        <v>39.24</v>
      </c>
      <c r="N30" s="180" t="s">
        <v>86</v>
      </c>
    </row>
    <row r="31" spans="1:14" s="70" customFormat="1" ht="17.25" customHeight="1" x14ac:dyDescent="0.3">
      <c r="A31" s="171"/>
      <c r="B31" s="181"/>
      <c r="C31" s="173" t="s">
        <v>30</v>
      </c>
      <c r="D31" s="174">
        <v>0</v>
      </c>
      <c r="E31" s="172">
        <v>0</v>
      </c>
      <c r="F31" s="174">
        <v>0</v>
      </c>
      <c r="G31" s="173" t="s">
        <v>30</v>
      </c>
      <c r="H31" s="175">
        <v>1</v>
      </c>
      <c r="I31" s="176">
        <v>2</v>
      </c>
      <c r="J31" s="176">
        <f t="shared" si="11"/>
        <v>2</v>
      </c>
      <c r="K31" s="177">
        <v>6</v>
      </c>
      <c r="L31" s="178">
        <f t="shared" si="12"/>
        <v>12</v>
      </c>
      <c r="M31" s="179">
        <f t="shared" si="10"/>
        <v>13.080000000000002</v>
      </c>
      <c r="N31" s="180" t="s">
        <v>86</v>
      </c>
    </row>
    <row r="32" spans="1:14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0</v>
      </c>
      <c r="F33" s="174">
        <v>0</v>
      </c>
      <c r="G33" s="173" t="s">
        <v>27</v>
      </c>
      <c r="H33" s="175">
        <v>1</v>
      </c>
      <c r="I33" s="176">
        <v>5</v>
      </c>
      <c r="J33" s="176">
        <f t="shared" ref="J33:J37" si="13">I33-F33</f>
        <v>5</v>
      </c>
      <c r="K33" s="177">
        <v>6</v>
      </c>
      <c r="L33" s="178">
        <f>SUM(I33*K33)</f>
        <v>30</v>
      </c>
      <c r="M33" s="179">
        <f t="shared" si="10"/>
        <v>32.700000000000003</v>
      </c>
      <c r="N33" s="180" t="s">
        <v>86</v>
      </c>
    </row>
    <row r="34" spans="1:14" ht="17.25" customHeight="1" x14ac:dyDescent="0.3">
      <c r="A34" s="171"/>
      <c r="B34" s="181"/>
      <c r="C34" s="173" t="s">
        <v>28</v>
      </c>
      <c r="D34" s="174">
        <v>3</v>
      </c>
      <c r="E34" s="172">
        <v>1</v>
      </c>
      <c r="F34" s="174">
        <v>3</v>
      </c>
      <c r="G34" s="173" t="s">
        <v>28</v>
      </c>
      <c r="H34" s="175">
        <v>1</v>
      </c>
      <c r="I34" s="176">
        <v>3</v>
      </c>
      <c r="J34" s="176">
        <f t="shared" si="13"/>
        <v>0</v>
      </c>
      <c r="K34" s="177">
        <v>6</v>
      </c>
      <c r="L34" s="178">
        <f t="shared" ref="L34:L37" si="14">SUM(I34*K34)</f>
        <v>18</v>
      </c>
      <c r="M34" s="179">
        <f t="shared" si="10"/>
        <v>19.62</v>
      </c>
      <c r="N34" s="180" t="s">
        <v>86</v>
      </c>
    </row>
    <row r="35" spans="1:14" ht="17.25" customHeight="1" x14ac:dyDescent="0.3">
      <c r="A35" s="171"/>
      <c r="B35" s="181"/>
      <c r="C35" s="173" t="s">
        <v>79</v>
      </c>
      <c r="D35" s="174">
        <v>8</v>
      </c>
      <c r="E35" s="172">
        <v>1</v>
      </c>
      <c r="F35" s="174">
        <v>8</v>
      </c>
      <c r="G35" s="173" t="s">
        <v>79</v>
      </c>
      <c r="H35" s="175">
        <v>1</v>
      </c>
      <c r="I35" s="176">
        <v>8</v>
      </c>
      <c r="J35" s="176">
        <f t="shared" si="13"/>
        <v>0</v>
      </c>
      <c r="K35" s="177">
        <v>6</v>
      </c>
      <c r="L35" s="178">
        <f t="shared" si="14"/>
        <v>48</v>
      </c>
      <c r="M35" s="179">
        <f t="shared" si="10"/>
        <v>52.320000000000007</v>
      </c>
      <c r="N35" s="180" t="s">
        <v>89</v>
      </c>
    </row>
    <row r="36" spans="1:14" ht="17.25" customHeight="1" x14ac:dyDescent="0.3">
      <c r="A36" s="171"/>
      <c r="B36" s="181"/>
      <c r="C36" s="173" t="s">
        <v>29</v>
      </c>
      <c r="D36" s="174">
        <v>6</v>
      </c>
      <c r="E36" s="172">
        <v>1</v>
      </c>
      <c r="F36" s="174">
        <v>6</v>
      </c>
      <c r="G36" s="173" t="s">
        <v>29</v>
      </c>
      <c r="H36" s="175">
        <v>1</v>
      </c>
      <c r="I36" s="176">
        <v>6</v>
      </c>
      <c r="J36" s="176">
        <f t="shared" si="13"/>
        <v>0</v>
      </c>
      <c r="K36" s="177">
        <v>6</v>
      </c>
      <c r="L36" s="178">
        <f t="shared" si="14"/>
        <v>36</v>
      </c>
      <c r="M36" s="179">
        <f t="shared" si="10"/>
        <v>39.24</v>
      </c>
      <c r="N36" s="180" t="s">
        <v>89</v>
      </c>
    </row>
    <row r="37" spans="1:14" ht="17.25" customHeight="1" x14ac:dyDescent="0.3">
      <c r="A37" s="171"/>
      <c r="B37" s="181"/>
      <c r="C37" s="173" t="s">
        <v>30</v>
      </c>
      <c r="D37" s="174">
        <v>0</v>
      </c>
      <c r="E37" s="172">
        <v>0</v>
      </c>
      <c r="F37" s="174">
        <v>0</v>
      </c>
      <c r="G37" s="173" t="s">
        <v>30</v>
      </c>
      <c r="H37" s="175">
        <v>1</v>
      </c>
      <c r="I37" s="176">
        <v>2</v>
      </c>
      <c r="J37" s="176">
        <f t="shared" si="13"/>
        <v>2</v>
      </c>
      <c r="K37" s="177">
        <v>6</v>
      </c>
      <c r="L37" s="178">
        <f t="shared" si="14"/>
        <v>12</v>
      </c>
      <c r="M37" s="179">
        <f t="shared" si="10"/>
        <v>13.080000000000002</v>
      </c>
      <c r="N37" s="180" t="s">
        <v>89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0</v>
      </c>
      <c r="F39" s="174">
        <v>0</v>
      </c>
      <c r="G39" s="173" t="s">
        <v>27</v>
      </c>
      <c r="H39" s="175">
        <v>1</v>
      </c>
      <c r="I39" s="176">
        <v>5</v>
      </c>
      <c r="J39" s="176">
        <f t="shared" ref="J39:J43" si="15">I39-F39</f>
        <v>5</v>
      </c>
      <c r="K39" s="177">
        <v>4.34</v>
      </c>
      <c r="L39" s="178">
        <f>SUM(I39*K39)</f>
        <v>21.7</v>
      </c>
      <c r="M39" s="179">
        <f t="shared" si="10"/>
        <v>23.653000000000002</v>
      </c>
      <c r="N39" s="180" t="s">
        <v>75</v>
      </c>
    </row>
    <row r="40" spans="1:14" ht="17.25" customHeight="1" x14ac:dyDescent="0.3">
      <c r="A40" s="171"/>
      <c r="B40" s="181"/>
      <c r="C40" s="173" t="s">
        <v>28</v>
      </c>
      <c r="D40" s="174">
        <v>3</v>
      </c>
      <c r="E40" s="172">
        <v>1</v>
      </c>
      <c r="F40" s="174">
        <v>3</v>
      </c>
      <c r="G40" s="173" t="s">
        <v>28</v>
      </c>
      <c r="H40" s="175">
        <v>1</v>
      </c>
      <c r="I40" s="176">
        <v>3</v>
      </c>
      <c r="J40" s="176">
        <f t="shared" si="15"/>
        <v>0</v>
      </c>
      <c r="K40" s="177">
        <v>4.34</v>
      </c>
      <c r="L40" s="178">
        <f t="shared" ref="L40:L43" si="16">SUM(I40*K40)</f>
        <v>13.02</v>
      </c>
      <c r="M40" s="179">
        <f t="shared" si="10"/>
        <v>14.191800000000001</v>
      </c>
      <c r="N40" s="180" t="s">
        <v>75</v>
      </c>
    </row>
    <row r="41" spans="1:14" ht="17.25" customHeight="1" x14ac:dyDescent="0.3">
      <c r="A41" s="171"/>
      <c r="B41" s="181"/>
      <c r="C41" s="173" t="s">
        <v>79</v>
      </c>
      <c r="D41" s="174">
        <v>8</v>
      </c>
      <c r="E41" s="172">
        <v>1</v>
      </c>
      <c r="F41" s="174">
        <v>8</v>
      </c>
      <c r="G41" s="173" t="s">
        <v>79</v>
      </c>
      <c r="H41" s="175">
        <v>1</v>
      </c>
      <c r="I41" s="176">
        <v>8</v>
      </c>
      <c r="J41" s="176">
        <f t="shared" si="15"/>
        <v>0</v>
      </c>
      <c r="K41" s="177">
        <v>6</v>
      </c>
      <c r="L41" s="178">
        <f t="shared" si="16"/>
        <v>48</v>
      </c>
      <c r="M41" s="179">
        <f t="shared" si="10"/>
        <v>52.320000000000007</v>
      </c>
      <c r="N41" s="180" t="s">
        <v>86</v>
      </c>
    </row>
    <row r="42" spans="1:14" ht="17.25" customHeight="1" x14ac:dyDescent="0.3">
      <c r="A42" s="171"/>
      <c r="B42" s="181"/>
      <c r="C42" s="173" t="s">
        <v>29</v>
      </c>
      <c r="D42" s="174">
        <v>6</v>
      </c>
      <c r="E42" s="172">
        <v>1</v>
      </c>
      <c r="F42" s="174">
        <v>6</v>
      </c>
      <c r="G42" s="173" t="s">
        <v>29</v>
      </c>
      <c r="H42" s="175">
        <v>1</v>
      </c>
      <c r="I42" s="176">
        <v>6</v>
      </c>
      <c r="J42" s="176">
        <f t="shared" si="15"/>
        <v>0</v>
      </c>
      <c r="K42" s="177">
        <v>6</v>
      </c>
      <c r="L42" s="178">
        <f t="shared" si="16"/>
        <v>36</v>
      </c>
      <c r="M42" s="179">
        <f t="shared" si="10"/>
        <v>39.24</v>
      </c>
      <c r="N42" s="180" t="s">
        <v>86</v>
      </c>
    </row>
    <row r="43" spans="1:14" ht="17.25" customHeight="1" x14ac:dyDescent="0.3">
      <c r="A43" s="171"/>
      <c r="B43" s="181"/>
      <c r="C43" s="173" t="s">
        <v>30</v>
      </c>
      <c r="D43" s="174">
        <v>0</v>
      </c>
      <c r="E43" s="172">
        <v>0</v>
      </c>
      <c r="F43" s="174">
        <v>0</v>
      </c>
      <c r="G43" s="173" t="s">
        <v>30</v>
      </c>
      <c r="H43" s="175">
        <v>1</v>
      </c>
      <c r="I43" s="176">
        <v>2</v>
      </c>
      <c r="J43" s="176">
        <f t="shared" si="15"/>
        <v>2</v>
      </c>
      <c r="K43" s="177">
        <v>6</v>
      </c>
      <c r="L43" s="178">
        <f t="shared" si="16"/>
        <v>12</v>
      </c>
      <c r="M43" s="179">
        <f t="shared" si="10"/>
        <v>13.080000000000002</v>
      </c>
      <c r="N43" s="180" t="s">
        <v>86</v>
      </c>
    </row>
    <row r="44" spans="1:14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0</v>
      </c>
      <c r="F45" s="174">
        <v>0</v>
      </c>
      <c r="G45" s="173" t="s">
        <v>27</v>
      </c>
      <c r="H45" s="175">
        <v>1</v>
      </c>
      <c r="I45" s="176">
        <v>5</v>
      </c>
      <c r="J45" s="176">
        <f t="shared" ref="J45:J49" si="17">I45-F45</f>
        <v>5</v>
      </c>
      <c r="K45" s="177">
        <v>4.34</v>
      </c>
      <c r="L45" s="178">
        <f>SUM(I45*K45)</f>
        <v>21.7</v>
      </c>
      <c r="M45" s="179">
        <f t="shared" si="10"/>
        <v>23.653000000000002</v>
      </c>
      <c r="N45" s="180" t="s">
        <v>75</v>
      </c>
    </row>
    <row r="46" spans="1:14" ht="17.25" customHeight="1" x14ac:dyDescent="0.3">
      <c r="A46" s="171"/>
      <c r="B46" s="181"/>
      <c r="C46" s="173" t="s">
        <v>28</v>
      </c>
      <c r="D46" s="174">
        <v>3</v>
      </c>
      <c r="E46" s="172">
        <v>1</v>
      </c>
      <c r="F46" s="174">
        <v>3</v>
      </c>
      <c r="G46" s="173" t="s">
        <v>28</v>
      </c>
      <c r="H46" s="175">
        <v>1</v>
      </c>
      <c r="I46" s="176">
        <v>3</v>
      </c>
      <c r="J46" s="176">
        <f t="shared" si="17"/>
        <v>0</v>
      </c>
      <c r="K46" s="177">
        <v>4.34</v>
      </c>
      <c r="L46" s="178">
        <f t="shared" ref="L46:L67" si="18">SUM(I46*K46)</f>
        <v>13.02</v>
      </c>
      <c r="M46" s="179">
        <f t="shared" si="10"/>
        <v>14.191800000000001</v>
      </c>
      <c r="N46" s="180" t="s">
        <v>75</v>
      </c>
    </row>
    <row r="47" spans="1:14" ht="17.25" customHeight="1" x14ac:dyDescent="0.3">
      <c r="A47" s="171"/>
      <c r="B47" s="181"/>
      <c r="C47" s="173" t="s">
        <v>79</v>
      </c>
      <c r="D47" s="174">
        <v>8</v>
      </c>
      <c r="E47" s="172">
        <v>1</v>
      </c>
      <c r="F47" s="174">
        <v>8</v>
      </c>
      <c r="G47" s="173" t="s">
        <v>79</v>
      </c>
      <c r="H47" s="175">
        <v>1</v>
      </c>
      <c r="I47" s="176">
        <v>8</v>
      </c>
      <c r="J47" s="176">
        <f t="shared" si="17"/>
        <v>0</v>
      </c>
      <c r="K47" s="177">
        <v>6</v>
      </c>
      <c r="L47" s="178">
        <f t="shared" si="18"/>
        <v>48</v>
      </c>
      <c r="M47" s="179">
        <f t="shared" si="10"/>
        <v>52.320000000000007</v>
      </c>
      <c r="N47" s="180" t="s">
        <v>112</v>
      </c>
    </row>
    <row r="48" spans="1:14" ht="17.25" customHeight="1" x14ac:dyDescent="0.3">
      <c r="A48" s="171"/>
      <c r="B48" s="181"/>
      <c r="C48" s="173" t="s">
        <v>29</v>
      </c>
      <c r="D48" s="174">
        <v>6</v>
      </c>
      <c r="E48" s="172">
        <v>1</v>
      </c>
      <c r="F48" s="174">
        <v>6</v>
      </c>
      <c r="G48" s="173" t="s">
        <v>29</v>
      </c>
      <c r="H48" s="175">
        <v>1</v>
      </c>
      <c r="I48" s="176">
        <v>6</v>
      </c>
      <c r="J48" s="176">
        <f t="shared" si="17"/>
        <v>0</v>
      </c>
      <c r="K48" s="177">
        <v>6</v>
      </c>
      <c r="L48" s="178">
        <f t="shared" si="18"/>
        <v>36</v>
      </c>
      <c r="M48" s="179">
        <f t="shared" si="10"/>
        <v>39.24</v>
      </c>
      <c r="N48" s="180" t="s">
        <v>116</v>
      </c>
    </row>
    <row r="49" spans="1:14" ht="17.25" customHeight="1" x14ac:dyDescent="0.3">
      <c r="A49" s="171"/>
      <c r="B49" s="181"/>
      <c r="C49" s="173" t="s">
        <v>30</v>
      </c>
      <c r="D49" s="174">
        <v>0</v>
      </c>
      <c r="E49" s="172">
        <v>0</v>
      </c>
      <c r="F49" s="174">
        <v>0</v>
      </c>
      <c r="G49" s="173" t="s">
        <v>30</v>
      </c>
      <c r="H49" s="175">
        <v>1</v>
      </c>
      <c r="I49" s="176">
        <v>2</v>
      </c>
      <c r="J49" s="176">
        <f t="shared" si="17"/>
        <v>2</v>
      </c>
      <c r="K49" s="177">
        <v>4.34</v>
      </c>
      <c r="L49" s="178">
        <f t="shared" si="18"/>
        <v>8.68</v>
      </c>
      <c r="M49" s="179">
        <f t="shared" si="10"/>
        <v>9.4611999999999998</v>
      </c>
      <c r="N49" s="180" t="s">
        <v>75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ht="17.25" customHeigh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0</v>
      </c>
      <c r="F51" s="174">
        <v>0</v>
      </c>
      <c r="G51" s="173" t="s">
        <v>27</v>
      </c>
      <c r="H51" s="175">
        <v>1</v>
      </c>
      <c r="I51" s="176">
        <v>5</v>
      </c>
      <c r="J51" s="176">
        <f t="shared" ref="J51:J55" si="19">I51-F51</f>
        <v>5</v>
      </c>
      <c r="K51" s="177">
        <v>4.34</v>
      </c>
      <c r="L51" s="178">
        <f t="shared" si="18"/>
        <v>21.7</v>
      </c>
      <c r="M51" s="179">
        <f t="shared" si="10"/>
        <v>23.653000000000002</v>
      </c>
      <c r="N51" s="180" t="s">
        <v>75</v>
      </c>
    </row>
    <row r="52" spans="1:14" ht="17.25" customHeight="1" x14ac:dyDescent="0.3">
      <c r="A52" s="171"/>
      <c r="B52" s="181"/>
      <c r="C52" s="173" t="s">
        <v>28</v>
      </c>
      <c r="D52" s="174">
        <v>3</v>
      </c>
      <c r="E52" s="172">
        <v>1</v>
      </c>
      <c r="F52" s="174">
        <v>3</v>
      </c>
      <c r="G52" s="173" t="s">
        <v>28</v>
      </c>
      <c r="H52" s="175">
        <v>1</v>
      </c>
      <c r="I52" s="176">
        <v>3</v>
      </c>
      <c r="J52" s="176">
        <f t="shared" si="19"/>
        <v>0</v>
      </c>
      <c r="K52" s="177">
        <v>6</v>
      </c>
      <c r="L52" s="178">
        <f t="shared" si="18"/>
        <v>18</v>
      </c>
      <c r="M52" s="179">
        <f t="shared" si="10"/>
        <v>19.62</v>
      </c>
      <c r="N52" s="180" t="s">
        <v>86</v>
      </c>
    </row>
    <row r="53" spans="1:14" ht="17.25" customHeight="1" x14ac:dyDescent="0.3">
      <c r="A53" s="171"/>
      <c r="B53" s="181"/>
      <c r="C53" s="173" t="s">
        <v>79</v>
      </c>
      <c r="D53" s="174">
        <v>8</v>
      </c>
      <c r="E53" s="172">
        <v>1</v>
      </c>
      <c r="F53" s="174">
        <v>8</v>
      </c>
      <c r="G53" s="173" t="s">
        <v>79</v>
      </c>
      <c r="H53" s="175">
        <v>1</v>
      </c>
      <c r="I53" s="176">
        <v>8</v>
      </c>
      <c r="J53" s="176">
        <f t="shared" si="19"/>
        <v>0</v>
      </c>
      <c r="K53" s="177">
        <v>6</v>
      </c>
      <c r="L53" s="178">
        <f t="shared" si="18"/>
        <v>48</v>
      </c>
      <c r="M53" s="179">
        <f t="shared" si="10"/>
        <v>52.320000000000007</v>
      </c>
      <c r="N53" s="180" t="s">
        <v>86</v>
      </c>
    </row>
    <row r="54" spans="1:14" ht="17.25" customHeight="1" x14ac:dyDescent="0.3">
      <c r="A54" s="171"/>
      <c r="B54" s="181"/>
      <c r="C54" s="173" t="s">
        <v>29</v>
      </c>
      <c r="D54" s="174">
        <v>6</v>
      </c>
      <c r="E54" s="172">
        <v>1</v>
      </c>
      <c r="F54" s="174">
        <v>6</v>
      </c>
      <c r="G54" s="173" t="s">
        <v>29</v>
      </c>
      <c r="H54" s="175">
        <v>1</v>
      </c>
      <c r="I54" s="176">
        <v>6</v>
      </c>
      <c r="J54" s="176">
        <f t="shared" si="19"/>
        <v>0</v>
      </c>
      <c r="K54" s="177">
        <v>6</v>
      </c>
      <c r="L54" s="178">
        <f t="shared" si="18"/>
        <v>36</v>
      </c>
      <c r="M54" s="179">
        <f t="shared" si="10"/>
        <v>39.24</v>
      </c>
      <c r="N54" s="180" t="s">
        <v>86</v>
      </c>
    </row>
    <row r="55" spans="1:14" ht="17.25" customHeight="1" x14ac:dyDescent="0.3">
      <c r="A55" s="171"/>
      <c r="B55" s="181"/>
      <c r="C55" s="173" t="s">
        <v>30</v>
      </c>
      <c r="D55" s="174">
        <v>0</v>
      </c>
      <c r="E55" s="172">
        <v>0</v>
      </c>
      <c r="F55" s="174">
        <v>0</v>
      </c>
      <c r="G55" s="173" t="s">
        <v>30</v>
      </c>
      <c r="H55" s="175">
        <v>1</v>
      </c>
      <c r="I55" s="176">
        <v>2</v>
      </c>
      <c r="J55" s="176">
        <f t="shared" si="19"/>
        <v>2</v>
      </c>
      <c r="K55" s="177">
        <v>4.34</v>
      </c>
      <c r="L55" s="178">
        <f t="shared" si="18"/>
        <v>8.68</v>
      </c>
      <c r="M55" s="179">
        <f t="shared" si="10"/>
        <v>9.4611999999999998</v>
      </c>
      <c r="N55" s="180" t="s">
        <v>75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0</v>
      </c>
      <c r="F57" s="174">
        <v>0</v>
      </c>
      <c r="G57" s="173" t="s">
        <v>27</v>
      </c>
      <c r="H57" s="175">
        <v>0</v>
      </c>
      <c r="I57" s="176">
        <v>0</v>
      </c>
      <c r="J57" s="176">
        <f t="shared" ref="J57:J61" si="20">I57-F57</f>
        <v>0</v>
      </c>
      <c r="K57" s="177">
        <v>0</v>
      </c>
      <c r="L57" s="178">
        <f t="shared" si="18"/>
        <v>0</v>
      </c>
      <c r="M57" s="179">
        <f t="shared" si="10"/>
        <v>0</v>
      </c>
      <c r="N57" s="180" t="s">
        <v>72</v>
      </c>
    </row>
    <row r="58" spans="1:14" x14ac:dyDescent="0.3">
      <c r="A58" s="171"/>
      <c r="B58" s="181"/>
      <c r="C58" s="173" t="s">
        <v>28</v>
      </c>
      <c r="D58" s="174">
        <v>3</v>
      </c>
      <c r="E58" s="172">
        <v>1</v>
      </c>
      <c r="F58" s="174">
        <v>3</v>
      </c>
      <c r="G58" s="173" t="s">
        <v>28</v>
      </c>
      <c r="H58" s="175">
        <v>1</v>
      </c>
      <c r="I58" s="176">
        <v>3</v>
      </c>
      <c r="J58" s="176">
        <f t="shared" si="20"/>
        <v>0</v>
      </c>
      <c r="K58" s="177">
        <v>6</v>
      </c>
      <c r="L58" s="178">
        <f t="shared" si="18"/>
        <v>18</v>
      </c>
      <c r="M58" s="179">
        <f t="shared" si="10"/>
        <v>19.62</v>
      </c>
      <c r="N58" s="180" t="s">
        <v>86</v>
      </c>
    </row>
    <row r="59" spans="1:14" x14ac:dyDescent="0.3">
      <c r="A59" s="171"/>
      <c r="B59" s="181"/>
      <c r="C59" s="173" t="s">
        <v>79</v>
      </c>
      <c r="D59" s="174">
        <v>8</v>
      </c>
      <c r="E59" s="172">
        <v>1</v>
      </c>
      <c r="F59" s="174">
        <v>8</v>
      </c>
      <c r="G59" s="173" t="s">
        <v>79</v>
      </c>
      <c r="H59" s="175">
        <v>1</v>
      </c>
      <c r="I59" s="176">
        <v>8</v>
      </c>
      <c r="J59" s="176">
        <f t="shared" si="20"/>
        <v>0</v>
      </c>
      <c r="K59" s="177">
        <v>6</v>
      </c>
      <c r="L59" s="178">
        <f t="shared" si="18"/>
        <v>48</v>
      </c>
      <c r="M59" s="179">
        <f t="shared" si="10"/>
        <v>52.320000000000007</v>
      </c>
      <c r="N59" s="180" t="s">
        <v>86</v>
      </c>
    </row>
    <row r="60" spans="1:14" x14ac:dyDescent="0.3">
      <c r="A60" s="171"/>
      <c r="B60" s="181"/>
      <c r="C60" s="173" t="s">
        <v>29</v>
      </c>
      <c r="D60" s="174">
        <v>6</v>
      </c>
      <c r="E60" s="172">
        <v>1</v>
      </c>
      <c r="F60" s="174">
        <v>6</v>
      </c>
      <c r="G60" s="173" t="s">
        <v>29</v>
      </c>
      <c r="H60" s="175">
        <v>1</v>
      </c>
      <c r="I60" s="176">
        <v>8</v>
      </c>
      <c r="J60" s="176">
        <f t="shared" si="20"/>
        <v>2</v>
      </c>
      <c r="K60" s="177">
        <v>6</v>
      </c>
      <c r="L60" s="178">
        <f t="shared" si="18"/>
        <v>48</v>
      </c>
      <c r="M60" s="179">
        <f t="shared" si="10"/>
        <v>52.320000000000007</v>
      </c>
      <c r="N60" s="180" t="s">
        <v>86</v>
      </c>
    </row>
    <row r="61" spans="1:14" x14ac:dyDescent="0.3">
      <c r="A61" s="171"/>
      <c r="B61" s="181"/>
      <c r="C61" s="173" t="s">
        <v>30</v>
      </c>
      <c r="D61" s="174">
        <v>0</v>
      </c>
      <c r="E61" s="172">
        <v>0</v>
      </c>
      <c r="F61" s="174">
        <v>0</v>
      </c>
      <c r="G61" s="173" t="s">
        <v>30</v>
      </c>
      <c r="H61" s="175">
        <v>1</v>
      </c>
      <c r="I61" s="176">
        <v>2</v>
      </c>
      <c r="J61" s="176">
        <f t="shared" si="20"/>
        <v>2</v>
      </c>
      <c r="K61" s="177">
        <v>6</v>
      </c>
      <c r="L61" s="178">
        <f t="shared" si="18"/>
        <v>12</v>
      </c>
      <c r="M61" s="179">
        <f t="shared" si="10"/>
        <v>13.080000000000002</v>
      </c>
      <c r="N61" s="180" t="s">
        <v>86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0</v>
      </c>
      <c r="F63" s="174">
        <v>0</v>
      </c>
      <c r="G63" s="173" t="s">
        <v>27</v>
      </c>
      <c r="H63" s="175">
        <v>1</v>
      </c>
      <c r="I63" s="176">
        <v>5</v>
      </c>
      <c r="J63" s="176">
        <f t="shared" ref="J63:J67" si="21">I63-F63</f>
        <v>5</v>
      </c>
      <c r="K63" s="177">
        <v>4.34</v>
      </c>
      <c r="L63" s="178">
        <f t="shared" si="18"/>
        <v>21.7</v>
      </c>
      <c r="M63" s="179">
        <f t="shared" si="10"/>
        <v>23.653000000000002</v>
      </c>
      <c r="N63" s="180" t="s">
        <v>75</v>
      </c>
    </row>
    <row r="64" spans="1:14" x14ac:dyDescent="0.3">
      <c r="A64" s="171"/>
      <c r="B64" s="181"/>
      <c r="C64" s="173" t="s">
        <v>28</v>
      </c>
      <c r="D64" s="174">
        <v>3</v>
      </c>
      <c r="E64" s="172">
        <v>1</v>
      </c>
      <c r="F64" s="174">
        <v>3</v>
      </c>
      <c r="G64" s="173" t="s">
        <v>28</v>
      </c>
      <c r="H64" s="175">
        <v>1</v>
      </c>
      <c r="I64" s="176">
        <v>3</v>
      </c>
      <c r="J64" s="176">
        <f t="shared" si="21"/>
        <v>0</v>
      </c>
      <c r="K64" s="177">
        <v>6</v>
      </c>
      <c r="L64" s="178">
        <f t="shared" si="18"/>
        <v>18</v>
      </c>
      <c r="M64" s="179">
        <f t="shared" si="10"/>
        <v>19.62</v>
      </c>
      <c r="N64" s="180" t="s">
        <v>86</v>
      </c>
    </row>
    <row r="65" spans="1:15" x14ac:dyDescent="0.3">
      <c r="A65" s="171"/>
      <c r="B65" s="181"/>
      <c r="C65" s="173" t="s">
        <v>79</v>
      </c>
      <c r="D65" s="174">
        <v>8</v>
      </c>
      <c r="E65" s="172">
        <v>1</v>
      </c>
      <c r="F65" s="174">
        <v>8</v>
      </c>
      <c r="G65" s="173" t="s">
        <v>79</v>
      </c>
      <c r="H65" s="175">
        <v>1</v>
      </c>
      <c r="I65" s="176">
        <v>8</v>
      </c>
      <c r="J65" s="176">
        <f t="shared" si="21"/>
        <v>0</v>
      </c>
      <c r="K65" s="177">
        <v>6</v>
      </c>
      <c r="L65" s="178">
        <f t="shared" si="18"/>
        <v>48</v>
      </c>
      <c r="M65" s="179">
        <f t="shared" si="10"/>
        <v>52.320000000000007</v>
      </c>
      <c r="N65" s="180" t="s">
        <v>86</v>
      </c>
    </row>
    <row r="66" spans="1:15" x14ac:dyDescent="0.3">
      <c r="A66" s="171"/>
      <c r="B66" s="181"/>
      <c r="C66" s="173" t="s">
        <v>29</v>
      </c>
      <c r="D66" s="174">
        <v>6</v>
      </c>
      <c r="E66" s="172">
        <v>1</v>
      </c>
      <c r="F66" s="174">
        <v>6</v>
      </c>
      <c r="G66" s="173" t="s">
        <v>29</v>
      </c>
      <c r="H66" s="175">
        <v>1</v>
      </c>
      <c r="I66" s="176">
        <v>6</v>
      </c>
      <c r="J66" s="176">
        <f t="shared" si="21"/>
        <v>0</v>
      </c>
      <c r="K66" s="177">
        <v>6</v>
      </c>
      <c r="L66" s="178">
        <f t="shared" si="18"/>
        <v>36</v>
      </c>
      <c r="M66" s="179">
        <f t="shared" si="10"/>
        <v>39.24</v>
      </c>
      <c r="N66" s="180" t="s">
        <v>86</v>
      </c>
    </row>
    <row r="67" spans="1:15" x14ac:dyDescent="0.3">
      <c r="A67" s="171"/>
      <c r="B67" s="181"/>
      <c r="C67" s="173" t="s">
        <v>30</v>
      </c>
      <c r="D67" s="174">
        <v>0</v>
      </c>
      <c r="E67" s="172">
        <v>0</v>
      </c>
      <c r="F67" s="174">
        <v>0</v>
      </c>
      <c r="G67" s="173" t="s">
        <v>30</v>
      </c>
      <c r="H67" s="175">
        <v>1</v>
      </c>
      <c r="I67" s="176">
        <v>2</v>
      </c>
      <c r="J67" s="176">
        <f t="shared" si="21"/>
        <v>2</v>
      </c>
      <c r="K67" s="177">
        <v>6</v>
      </c>
      <c r="L67" s="178">
        <f t="shared" si="18"/>
        <v>12</v>
      </c>
      <c r="M67" s="179">
        <f t="shared" si="10"/>
        <v>13.080000000000002</v>
      </c>
      <c r="N67" s="180" t="s">
        <v>86</v>
      </c>
    </row>
    <row r="68" spans="1:15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5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0</v>
      </c>
      <c r="F69" s="174">
        <v>0</v>
      </c>
      <c r="G69" s="173" t="s">
        <v>27</v>
      </c>
      <c r="H69" s="175">
        <v>1</v>
      </c>
      <c r="I69" s="176">
        <v>5</v>
      </c>
      <c r="J69" s="176">
        <f t="shared" ref="J69:J75" si="22">I69-F69</f>
        <v>5</v>
      </c>
      <c r="K69" s="177">
        <v>4.34</v>
      </c>
      <c r="L69" s="178">
        <f t="shared" ref="L69:L73" si="23">SUM(I69*K69)</f>
        <v>21.7</v>
      </c>
      <c r="M69" s="179">
        <f t="shared" ref="M69:M73" si="24">SUM(I69*K69*1.09)</f>
        <v>23.653000000000002</v>
      </c>
      <c r="N69" s="180" t="s">
        <v>66</v>
      </c>
      <c r="O69" s="70"/>
    </row>
    <row r="70" spans="1:15" x14ac:dyDescent="0.3">
      <c r="A70" s="171"/>
      <c r="B70" s="181"/>
      <c r="C70" s="173" t="s">
        <v>28</v>
      </c>
      <c r="D70" s="174">
        <v>3</v>
      </c>
      <c r="E70" s="172">
        <v>1</v>
      </c>
      <c r="F70" s="174">
        <v>3</v>
      </c>
      <c r="G70" s="173" t="s">
        <v>28</v>
      </c>
      <c r="H70" s="175">
        <v>1</v>
      </c>
      <c r="I70" s="176">
        <v>3</v>
      </c>
      <c r="J70" s="176">
        <f t="shared" si="22"/>
        <v>0</v>
      </c>
      <c r="K70" s="177">
        <v>6</v>
      </c>
      <c r="L70" s="178">
        <f t="shared" si="23"/>
        <v>18</v>
      </c>
      <c r="M70" s="179">
        <f t="shared" si="24"/>
        <v>19.62</v>
      </c>
      <c r="N70" s="180" t="s">
        <v>86</v>
      </c>
      <c r="O70" s="70"/>
    </row>
    <row r="71" spans="1:15" x14ac:dyDescent="0.3">
      <c r="A71" s="171"/>
      <c r="B71" s="181"/>
      <c r="C71" s="173" t="s">
        <v>79</v>
      </c>
      <c r="D71" s="174">
        <v>8</v>
      </c>
      <c r="E71" s="172">
        <v>1</v>
      </c>
      <c r="F71" s="174">
        <v>8</v>
      </c>
      <c r="G71" s="173" t="s">
        <v>79</v>
      </c>
      <c r="H71" s="175">
        <v>1</v>
      </c>
      <c r="I71" s="176">
        <v>8</v>
      </c>
      <c r="J71" s="176">
        <f t="shared" si="22"/>
        <v>0</v>
      </c>
      <c r="K71" s="177">
        <v>6</v>
      </c>
      <c r="L71" s="178">
        <f t="shared" si="23"/>
        <v>48</v>
      </c>
      <c r="M71" s="179">
        <f t="shared" si="24"/>
        <v>52.320000000000007</v>
      </c>
      <c r="N71" s="180" t="s">
        <v>188</v>
      </c>
      <c r="O71" s="70"/>
    </row>
    <row r="72" spans="1:15" x14ac:dyDescent="0.3">
      <c r="A72" s="171"/>
      <c r="B72" s="181"/>
      <c r="C72" s="173" t="s">
        <v>29</v>
      </c>
      <c r="D72" s="174">
        <v>6</v>
      </c>
      <c r="E72" s="172">
        <v>1</v>
      </c>
      <c r="F72" s="174">
        <v>6</v>
      </c>
      <c r="G72" s="173" t="s">
        <v>29</v>
      </c>
      <c r="H72" s="175">
        <v>1</v>
      </c>
      <c r="I72" s="176">
        <v>2</v>
      </c>
      <c r="J72" s="176">
        <f t="shared" si="22"/>
        <v>-4</v>
      </c>
      <c r="K72" s="177">
        <v>4.34</v>
      </c>
      <c r="L72" s="178">
        <f t="shared" si="23"/>
        <v>8.68</v>
      </c>
      <c r="M72" s="179">
        <f t="shared" si="24"/>
        <v>9.4611999999999998</v>
      </c>
      <c r="N72" s="180" t="s">
        <v>66</v>
      </c>
      <c r="O72" s="70"/>
    </row>
    <row r="73" spans="1:15" x14ac:dyDescent="0.3">
      <c r="A73" s="171"/>
      <c r="B73" s="181"/>
      <c r="C73" s="173" t="s">
        <v>30</v>
      </c>
      <c r="D73" s="174">
        <v>0</v>
      </c>
      <c r="E73" s="172">
        <v>0</v>
      </c>
      <c r="F73" s="174">
        <v>0</v>
      </c>
      <c r="G73" s="173" t="s">
        <v>30</v>
      </c>
      <c r="H73" s="175">
        <v>1</v>
      </c>
      <c r="I73" s="176">
        <v>6</v>
      </c>
      <c r="J73" s="176">
        <f t="shared" si="22"/>
        <v>6</v>
      </c>
      <c r="K73" s="177">
        <v>6</v>
      </c>
      <c r="L73" s="178">
        <f t="shared" si="23"/>
        <v>36</v>
      </c>
      <c r="M73" s="179">
        <f t="shared" si="24"/>
        <v>39.24</v>
      </c>
      <c r="N73" s="180" t="s">
        <v>86</v>
      </c>
      <c r="O73" s="70"/>
    </row>
    <row r="74" spans="1:15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5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1</v>
      </c>
      <c r="I75" s="176">
        <v>5</v>
      </c>
      <c r="J75" s="176">
        <f t="shared" si="22"/>
        <v>5</v>
      </c>
      <c r="K75" s="177">
        <v>4.34</v>
      </c>
      <c r="L75" s="178">
        <f t="shared" ref="L75:L79" si="25">SUM(I75*K75)</f>
        <v>21.7</v>
      </c>
      <c r="M75" s="179">
        <f t="shared" ref="M75:M79" si="26">SUM(I75*K75*1.09)</f>
        <v>23.653000000000002</v>
      </c>
      <c r="N75" s="180" t="s">
        <v>75</v>
      </c>
    </row>
    <row r="76" spans="1:15" x14ac:dyDescent="0.3">
      <c r="A76" s="171"/>
      <c r="B76" s="181"/>
      <c r="C76" s="173" t="s">
        <v>28</v>
      </c>
      <c r="D76" s="174">
        <v>3</v>
      </c>
      <c r="E76" s="172">
        <v>1</v>
      </c>
      <c r="F76" s="174">
        <v>3</v>
      </c>
      <c r="G76" s="173" t="s">
        <v>28</v>
      </c>
      <c r="H76" s="175">
        <v>1</v>
      </c>
      <c r="I76" s="176">
        <v>3</v>
      </c>
      <c r="J76" s="176">
        <f t="shared" ref="J76:J79" si="27">I76-F76</f>
        <v>0</v>
      </c>
      <c r="K76" s="177">
        <v>6</v>
      </c>
      <c r="L76" s="178">
        <f t="shared" si="25"/>
        <v>18</v>
      </c>
      <c r="M76" s="179">
        <f t="shared" si="26"/>
        <v>19.62</v>
      </c>
      <c r="N76" s="180" t="s">
        <v>86</v>
      </c>
    </row>
    <row r="77" spans="1:15" x14ac:dyDescent="0.3">
      <c r="A77" s="171"/>
      <c r="B77" s="181"/>
      <c r="C77" s="173" t="s">
        <v>79</v>
      </c>
      <c r="D77" s="174">
        <v>8</v>
      </c>
      <c r="E77" s="172">
        <v>1</v>
      </c>
      <c r="F77" s="174">
        <v>8</v>
      </c>
      <c r="G77" s="173" t="s">
        <v>79</v>
      </c>
      <c r="H77" s="175">
        <v>1</v>
      </c>
      <c r="I77" s="176">
        <v>8</v>
      </c>
      <c r="J77" s="176">
        <f t="shared" si="27"/>
        <v>0</v>
      </c>
      <c r="K77" s="177">
        <v>6</v>
      </c>
      <c r="L77" s="178">
        <f t="shared" si="25"/>
        <v>48</v>
      </c>
      <c r="M77" s="179">
        <f t="shared" si="26"/>
        <v>52.320000000000007</v>
      </c>
      <c r="N77" s="180" t="s">
        <v>86</v>
      </c>
    </row>
    <row r="78" spans="1:15" x14ac:dyDescent="0.3">
      <c r="A78" s="171"/>
      <c r="B78" s="181"/>
      <c r="C78" s="173" t="s">
        <v>29</v>
      </c>
      <c r="D78" s="174">
        <v>6</v>
      </c>
      <c r="E78" s="172">
        <v>1</v>
      </c>
      <c r="F78" s="174">
        <v>6</v>
      </c>
      <c r="G78" s="173" t="s">
        <v>29</v>
      </c>
      <c r="H78" s="175">
        <v>1</v>
      </c>
      <c r="I78" s="176">
        <v>6</v>
      </c>
      <c r="J78" s="176">
        <f t="shared" si="27"/>
        <v>0</v>
      </c>
      <c r="K78" s="177">
        <v>6</v>
      </c>
      <c r="L78" s="178">
        <f t="shared" si="25"/>
        <v>36</v>
      </c>
      <c r="M78" s="179">
        <f t="shared" si="26"/>
        <v>39.24</v>
      </c>
      <c r="N78" s="180" t="s">
        <v>86</v>
      </c>
    </row>
    <row r="79" spans="1:15" x14ac:dyDescent="0.3">
      <c r="A79" s="171"/>
      <c r="B79" s="181"/>
      <c r="C79" s="173" t="s">
        <v>30</v>
      </c>
      <c r="D79" s="174">
        <v>0</v>
      </c>
      <c r="E79" s="172">
        <v>0</v>
      </c>
      <c r="F79" s="174">
        <v>0</v>
      </c>
      <c r="G79" s="173" t="s">
        <v>30</v>
      </c>
      <c r="H79" s="175">
        <v>1</v>
      </c>
      <c r="I79" s="176">
        <v>2</v>
      </c>
      <c r="J79" s="176">
        <f t="shared" si="27"/>
        <v>2</v>
      </c>
      <c r="K79" s="177">
        <v>6</v>
      </c>
      <c r="L79" s="178">
        <f t="shared" si="25"/>
        <v>12</v>
      </c>
      <c r="M79" s="179">
        <f t="shared" si="26"/>
        <v>13.080000000000002</v>
      </c>
      <c r="N79" s="180" t="s">
        <v>89</v>
      </c>
    </row>
    <row r="80" spans="1:15" x14ac:dyDescent="0.3">
      <c r="A80" s="182"/>
      <c r="B80" s="192"/>
      <c r="C80" s="184"/>
      <c r="D80" s="185"/>
      <c r="E80" s="183"/>
      <c r="F80" s="185"/>
      <c r="G80" s="184"/>
      <c r="H80" s="186"/>
      <c r="I80" s="187"/>
      <c r="J80" s="187"/>
      <c r="K80" s="188"/>
      <c r="L80" s="189"/>
      <c r="M80" s="190"/>
      <c r="N80" s="191"/>
    </row>
    <row r="81" spans="1:14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0</v>
      </c>
      <c r="F81" s="174">
        <v>0</v>
      </c>
      <c r="G81" s="173" t="s">
        <v>27</v>
      </c>
      <c r="H81" s="175">
        <v>1</v>
      </c>
      <c r="I81" s="176">
        <v>5</v>
      </c>
      <c r="J81" s="176">
        <f t="shared" ref="J81:J85" si="28">I81-F81</f>
        <v>5</v>
      </c>
      <c r="K81" s="177">
        <v>6</v>
      </c>
      <c r="L81" s="178">
        <f t="shared" ref="L81:L85" si="29">SUM(I81*K81)</f>
        <v>30</v>
      </c>
      <c r="M81" s="179">
        <f t="shared" ref="M81:M85" si="30">SUM(I81*K81*1.09)</f>
        <v>32.700000000000003</v>
      </c>
      <c r="N81" s="180" t="s">
        <v>86</v>
      </c>
    </row>
    <row r="82" spans="1:14" x14ac:dyDescent="0.3">
      <c r="A82" s="171"/>
      <c r="B82" s="181"/>
      <c r="C82" s="173" t="s">
        <v>28</v>
      </c>
      <c r="D82" s="174">
        <v>3</v>
      </c>
      <c r="E82" s="172">
        <v>1</v>
      </c>
      <c r="F82" s="174">
        <v>3</v>
      </c>
      <c r="G82" s="173" t="s">
        <v>28</v>
      </c>
      <c r="H82" s="175">
        <v>1</v>
      </c>
      <c r="I82" s="176">
        <v>3</v>
      </c>
      <c r="J82" s="176">
        <f t="shared" si="28"/>
        <v>0</v>
      </c>
      <c r="K82" s="177">
        <v>6</v>
      </c>
      <c r="L82" s="178">
        <f t="shared" si="29"/>
        <v>18</v>
      </c>
      <c r="M82" s="179">
        <f t="shared" si="30"/>
        <v>19.62</v>
      </c>
      <c r="N82" s="180" t="s">
        <v>86</v>
      </c>
    </row>
    <row r="83" spans="1:14" x14ac:dyDescent="0.3">
      <c r="A83" s="171"/>
      <c r="B83" s="181"/>
      <c r="C83" s="173" t="s">
        <v>79</v>
      </c>
      <c r="D83" s="174">
        <v>8</v>
      </c>
      <c r="E83" s="172">
        <v>1</v>
      </c>
      <c r="F83" s="174">
        <v>8</v>
      </c>
      <c r="G83" s="173" t="s">
        <v>79</v>
      </c>
      <c r="H83" s="175">
        <v>1</v>
      </c>
      <c r="I83" s="176">
        <v>8</v>
      </c>
      <c r="J83" s="176">
        <f t="shared" si="28"/>
        <v>0</v>
      </c>
      <c r="K83" s="177">
        <v>6</v>
      </c>
      <c r="L83" s="178">
        <f t="shared" si="29"/>
        <v>48</v>
      </c>
      <c r="M83" s="179">
        <f t="shared" si="30"/>
        <v>52.320000000000007</v>
      </c>
      <c r="N83" s="180" t="s">
        <v>86</v>
      </c>
    </row>
    <row r="84" spans="1:14" x14ac:dyDescent="0.3">
      <c r="A84" s="171"/>
      <c r="B84" s="181"/>
      <c r="C84" s="173" t="s">
        <v>29</v>
      </c>
      <c r="D84" s="174">
        <v>6</v>
      </c>
      <c r="E84" s="172">
        <v>1</v>
      </c>
      <c r="F84" s="174">
        <v>6</v>
      </c>
      <c r="G84" s="173" t="s">
        <v>29</v>
      </c>
      <c r="H84" s="175">
        <v>1</v>
      </c>
      <c r="I84" s="176">
        <v>6</v>
      </c>
      <c r="J84" s="176">
        <f t="shared" si="28"/>
        <v>0</v>
      </c>
      <c r="K84" s="177">
        <v>6</v>
      </c>
      <c r="L84" s="178">
        <f t="shared" si="29"/>
        <v>36</v>
      </c>
      <c r="M84" s="179">
        <f t="shared" si="30"/>
        <v>39.24</v>
      </c>
      <c r="N84" s="180" t="s">
        <v>86</v>
      </c>
    </row>
    <row r="85" spans="1:14" x14ac:dyDescent="0.3">
      <c r="A85" s="171"/>
      <c r="B85" s="181"/>
      <c r="C85" s="173" t="s">
        <v>30</v>
      </c>
      <c r="D85" s="174">
        <v>0</v>
      </c>
      <c r="E85" s="172">
        <v>0</v>
      </c>
      <c r="F85" s="174">
        <v>0</v>
      </c>
      <c r="G85" s="173" t="s">
        <v>30</v>
      </c>
      <c r="H85" s="175">
        <v>0</v>
      </c>
      <c r="I85" s="176">
        <v>0</v>
      </c>
      <c r="J85" s="176">
        <f t="shared" si="28"/>
        <v>0</v>
      </c>
      <c r="K85" s="177">
        <v>0</v>
      </c>
      <c r="L85" s="178">
        <f t="shared" si="29"/>
        <v>0</v>
      </c>
      <c r="M85" s="179">
        <f t="shared" si="30"/>
        <v>0</v>
      </c>
      <c r="N85" s="180" t="s">
        <v>73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0</v>
      </c>
      <c r="F87" s="174">
        <v>0</v>
      </c>
      <c r="G87" s="173" t="s">
        <v>27</v>
      </c>
      <c r="H87" s="175">
        <v>1</v>
      </c>
      <c r="I87" s="176">
        <v>5</v>
      </c>
      <c r="J87" s="176">
        <f t="shared" ref="J87:J91" si="31">I87-F87</f>
        <v>5</v>
      </c>
      <c r="K87" s="177">
        <v>4.34</v>
      </c>
      <c r="L87" s="178">
        <f t="shared" ref="L87:L91" si="32">SUM(I87*K87)</f>
        <v>21.7</v>
      </c>
      <c r="M87" s="179">
        <f t="shared" ref="M87:M91" si="33">SUM(I87*K87*1.09)</f>
        <v>23.653000000000002</v>
      </c>
      <c r="N87" s="180" t="s">
        <v>75</v>
      </c>
    </row>
    <row r="88" spans="1:14" x14ac:dyDescent="0.3">
      <c r="A88" s="171"/>
      <c r="B88" s="181"/>
      <c r="C88" s="173" t="s">
        <v>28</v>
      </c>
      <c r="D88" s="174">
        <v>3</v>
      </c>
      <c r="E88" s="172">
        <v>1</v>
      </c>
      <c r="F88" s="174">
        <v>3</v>
      </c>
      <c r="G88" s="173" t="s">
        <v>28</v>
      </c>
      <c r="H88" s="175">
        <v>1</v>
      </c>
      <c r="I88" s="176">
        <v>3</v>
      </c>
      <c r="J88" s="176">
        <f t="shared" si="31"/>
        <v>0</v>
      </c>
      <c r="K88" s="177">
        <v>6</v>
      </c>
      <c r="L88" s="178">
        <f t="shared" si="32"/>
        <v>18</v>
      </c>
      <c r="M88" s="179">
        <f t="shared" si="33"/>
        <v>19.62</v>
      </c>
      <c r="N88" s="180" t="s">
        <v>86</v>
      </c>
    </row>
    <row r="89" spans="1:14" x14ac:dyDescent="0.3">
      <c r="A89" s="171"/>
      <c r="B89" s="181"/>
      <c r="C89" s="173" t="s">
        <v>79</v>
      </c>
      <c r="D89" s="174">
        <v>8</v>
      </c>
      <c r="E89" s="172">
        <v>1</v>
      </c>
      <c r="F89" s="174">
        <v>8</v>
      </c>
      <c r="G89" s="173" t="s">
        <v>79</v>
      </c>
      <c r="H89" s="175">
        <v>1</v>
      </c>
      <c r="I89" s="176">
        <v>8</v>
      </c>
      <c r="J89" s="176">
        <f t="shared" si="31"/>
        <v>0</v>
      </c>
      <c r="K89" s="177">
        <v>6</v>
      </c>
      <c r="L89" s="178">
        <f t="shared" si="32"/>
        <v>48</v>
      </c>
      <c r="M89" s="179">
        <f t="shared" si="33"/>
        <v>52.320000000000007</v>
      </c>
      <c r="N89" s="180" t="s">
        <v>86</v>
      </c>
    </row>
    <row r="90" spans="1:14" x14ac:dyDescent="0.3">
      <c r="A90" s="171"/>
      <c r="B90" s="181"/>
      <c r="C90" s="173" t="s">
        <v>29</v>
      </c>
      <c r="D90" s="174">
        <v>6</v>
      </c>
      <c r="E90" s="172">
        <v>1</v>
      </c>
      <c r="F90" s="174">
        <v>6</v>
      </c>
      <c r="G90" s="173" t="s">
        <v>29</v>
      </c>
      <c r="H90" s="175">
        <v>1</v>
      </c>
      <c r="I90" s="176">
        <v>6</v>
      </c>
      <c r="J90" s="176">
        <f t="shared" si="31"/>
        <v>0</v>
      </c>
      <c r="K90" s="177">
        <v>6</v>
      </c>
      <c r="L90" s="178">
        <f t="shared" si="32"/>
        <v>36</v>
      </c>
      <c r="M90" s="179">
        <f t="shared" si="33"/>
        <v>39.24</v>
      </c>
      <c r="N90" s="180" t="s">
        <v>86</v>
      </c>
    </row>
    <row r="91" spans="1:14" x14ac:dyDescent="0.3">
      <c r="A91" s="171"/>
      <c r="B91" s="181"/>
      <c r="C91" s="173" t="s">
        <v>30</v>
      </c>
      <c r="D91" s="174">
        <v>0</v>
      </c>
      <c r="E91" s="172">
        <v>0</v>
      </c>
      <c r="F91" s="174">
        <v>0</v>
      </c>
      <c r="G91" s="173" t="s">
        <v>30</v>
      </c>
      <c r="H91" s="175">
        <v>0</v>
      </c>
      <c r="I91" s="176">
        <v>0</v>
      </c>
      <c r="J91" s="176">
        <f t="shared" si="31"/>
        <v>0</v>
      </c>
      <c r="K91" s="177">
        <v>0</v>
      </c>
      <c r="L91" s="178">
        <f t="shared" si="32"/>
        <v>0</v>
      </c>
      <c r="M91" s="179">
        <f t="shared" si="33"/>
        <v>0</v>
      </c>
      <c r="N91" s="180" t="s">
        <v>73</v>
      </c>
    </row>
    <row r="92" spans="1:14" x14ac:dyDescent="0.3">
      <c r="A92" s="9"/>
      <c r="B92" s="19"/>
      <c r="C92" s="11"/>
      <c r="D92" s="12"/>
      <c r="E92" s="10"/>
      <c r="F92" s="10"/>
      <c r="G92" s="11"/>
      <c r="H92" s="13"/>
      <c r="I92" s="14"/>
      <c r="J92" s="14"/>
      <c r="K92" s="15"/>
      <c r="L92" s="16"/>
      <c r="M92" s="17"/>
      <c r="N92" s="18"/>
    </row>
    <row r="93" spans="1:14" x14ac:dyDescent="0.3">
      <c r="A93" s="9"/>
      <c r="B93" s="19"/>
      <c r="C93" s="11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4" ht="15" thickBot="1" x14ac:dyDescent="0.35">
      <c r="A94" s="9"/>
      <c r="B94" s="10"/>
      <c r="C94" s="11"/>
      <c r="D94" s="12"/>
      <c r="E94" s="10"/>
      <c r="F94" s="10"/>
      <c r="G94" s="11"/>
      <c r="H94" s="13"/>
      <c r="I94" s="14"/>
      <c r="J94" s="14"/>
      <c r="K94" s="15"/>
      <c r="L94" s="16"/>
      <c r="M94" s="17"/>
      <c r="N94" s="18"/>
    </row>
    <row r="95" spans="1:14" ht="18" thickBot="1" x14ac:dyDescent="0.35">
      <c r="A95" s="226" t="s">
        <v>144</v>
      </c>
      <c r="B95" s="227"/>
      <c r="C95" s="227"/>
      <c r="D95" s="228"/>
      <c r="E95" s="22"/>
      <c r="F95" s="23">
        <f>SUM(F3:F94)</f>
        <v>260</v>
      </c>
      <c r="G95" s="22"/>
      <c r="H95" s="24"/>
      <c r="I95" s="25">
        <f>SUM(I3:I94)</f>
        <v>350</v>
      </c>
      <c r="J95" s="25">
        <f>SUM(J3:J94)</f>
        <v>90</v>
      </c>
      <c r="K95" s="26"/>
      <c r="L95" s="26">
        <f>SUM(L3:L94)</f>
        <v>1945.6200000000003</v>
      </c>
      <c r="M95" s="27">
        <f>SUM(M3:M94)</f>
        <v>2120.7257999999988</v>
      </c>
      <c r="N95" s="28" t="s">
        <v>23</v>
      </c>
    </row>
    <row r="96" spans="1:14" x14ac:dyDescent="0.3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</row>
    <row r="97" spans="1:14" x14ac:dyDescent="0.3">
      <c r="A97" s="29"/>
      <c r="B97" s="30"/>
      <c r="C97" s="30"/>
      <c r="D97" s="30"/>
      <c r="E97" s="30"/>
      <c r="F97" s="30"/>
      <c r="G97" s="32" t="s">
        <v>24</v>
      </c>
      <c r="H97" s="30"/>
      <c r="I97" s="30"/>
      <c r="J97" s="30"/>
      <c r="K97" s="30"/>
      <c r="L97" s="30"/>
      <c r="M97" s="30"/>
      <c r="N97" s="31"/>
    </row>
    <row r="98" spans="1:14" ht="15" thickBot="1" x14ac:dyDescent="0.35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</row>
    <row r="99" spans="1:14" ht="18.600000000000001" thickBot="1" x14ac:dyDescent="0.4">
      <c r="A99" s="33"/>
      <c r="B99" s="34"/>
      <c r="C99" s="34"/>
      <c r="D99" s="34"/>
      <c r="E99" s="35"/>
      <c r="F99" s="36"/>
      <c r="G99" s="30"/>
      <c r="H99" s="30"/>
      <c r="I99" s="30"/>
      <c r="J99" s="30"/>
      <c r="K99" s="30"/>
      <c r="L99" s="30"/>
      <c r="M99" s="30"/>
      <c r="N99" s="31"/>
    </row>
    <row r="100" spans="1:14" ht="15" thickBot="1" x14ac:dyDescent="0.35">
      <c r="A100" s="37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</row>
  </sheetData>
  <mergeCells count="2">
    <mergeCell ref="A1:N1"/>
    <mergeCell ref="A95:D9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9" workbookViewId="0">
      <selection activeCell="N62" sqref="N6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32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3</v>
      </c>
      <c r="E3" s="172">
        <v>1</v>
      </c>
      <c r="F3" s="174">
        <v>3</v>
      </c>
      <c r="G3" s="173" t="s">
        <v>78</v>
      </c>
      <c r="H3" s="175">
        <v>1</v>
      </c>
      <c r="I3" s="176">
        <v>8</v>
      </c>
      <c r="J3" s="176">
        <f t="shared" ref="J3:J5" si="0">I3-F3</f>
        <v>5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2">SUM(I4*K4)</f>
        <v>48</v>
      </c>
      <c r="M4" s="179">
        <f t="shared" si="1"/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3</v>
      </c>
      <c r="E7" s="172">
        <v>1</v>
      </c>
      <c r="F7" s="174">
        <v>3</v>
      </c>
      <c r="G7" s="173" t="s">
        <v>78</v>
      </c>
      <c r="H7" s="175">
        <v>1</v>
      </c>
      <c r="I7" s="176">
        <v>8</v>
      </c>
      <c r="J7" s="176">
        <f t="shared" ref="J7:J9" si="3">I7-F7</f>
        <v>5</v>
      </c>
      <c r="K7" s="177">
        <v>6</v>
      </c>
      <c r="L7" s="178">
        <f>SUM(I7*K7)</f>
        <v>48</v>
      </c>
      <c r="M7" s="179">
        <f t="shared" ref="M7:M9" si="4">SUM(I7*K7*1.09)</f>
        <v>52.320000000000007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6</v>
      </c>
      <c r="L9" s="178">
        <f t="shared" si="5"/>
        <v>48</v>
      </c>
      <c r="M9" s="179">
        <f t="shared" si="4"/>
        <v>52.320000000000007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3</v>
      </c>
      <c r="E11" s="172">
        <v>1</v>
      </c>
      <c r="F11" s="174">
        <v>3</v>
      </c>
      <c r="G11" s="173" t="s">
        <v>78</v>
      </c>
      <c r="H11" s="175">
        <v>1</v>
      </c>
      <c r="I11" s="176">
        <v>8</v>
      </c>
      <c r="J11" s="176">
        <f t="shared" ref="J11:J13" si="6">I11-F11</f>
        <v>5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86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3</v>
      </c>
      <c r="E15" s="172">
        <v>1</v>
      </c>
      <c r="F15" s="174">
        <v>3</v>
      </c>
      <c r="G15" s="173" t="s">
        <v>78</v>
      </c>
      <c r="H15" s="175">
        <v>1</v>
      </c>
      <c r="I15" s="176">
        <v>8</v>
      </c>
      <c r="J15" s="176">
        <f t="shared" ref="J15:J17" si="9">I15-F15</f>
        <v>5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86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3</v>
      </c>
      <c r="E19" s="172">
        <v>1</v>
      </c>
      <c r="F19" s="174">
        <v>3</v>
      </c>
      <c r="G19" s="173" t="s">
        <v>78</v>
      </c>
      <c r="H19" s="175">
        <v>1</v>
      </c>
      <c r="I19" s="176">
        <v>8</v>
      </c>
      <c r="J19" s="176">
        <f t="shared" ref="J19:J21" si="10">I19-F19</f>
        <v>5</v>
      </c>
      <c r="K19" s="177">
        <v>6</v>
      </c>
      <c r="L19" s="178">
        <f>SUM(I19*K19)</f>
        <v>48</v>
      </c>
      <c r="M19" s="179">
        <f t="shared" ref="M19:M45" si="11">SUM(I19*K19*1.09)</f>
        <v>52.320000000000007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86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ht="17.25" customHeight="1" x14ac:dyDescent="0.3">
      <c r="A23" s="171">
        <v>42890</v>
      </c>
      <c r="B23" s="181" t="s">
        <v>21</v>
      </c>
      <c r="C23" s="173" t="s">
        <v>78</v>
      </c>
      <c r="D23" s="174">
        <v>3</v>
      </c>
      <c r="E23" s="172">
        <v>1</v>
      </c>
      <c r="F23" s="174">
        <v>3</v>
      </c>
      <c r="G23" s="173" t="s">
        <v>78</v>
      </c>
      <c r="H23" s="175">
        <v>1</v>
      </c>
      <c r="I23" s="176">
        <v>8</v>
      </c>
      <c r="J23" s="176">
        <f t="shared" ref="J23:J25" si="13">I23-F23</f>
        <v>5</v>
      </c>
      <c r="K23" s="177">
        <v>6</v>
      </c>
      <c r="L23" s="178">
        <f>SUM(I23*K23)</f>
        <v>48</v>
      </c>
      <c r="M23" s="179">
        <f t="shared" si="11"/>
        <v>52.320000000000007</v>
      </c>
      <c r="N23" s="180" t="s">
        <v>86</v>
      </c>
    </row>
    <row r="24" spans="1:14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6</v>
      </c>
      <c r="L24" s="178">
        <f t="shared" ref="L24:L25" si="14">SUM(I24*K24)</f>
        <v>48</v>
      </c>
      <c r="M24" s="179">
        <f t="shared" si="11"/>
        <v>52.320000000000007</v>
      </c>
      <c r="N24" s="180" t="s">
        <v>86</v>
      </c>
    </row>
    <row r="25" spans="1:14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6</v>
      </c>
      <c r="L25" s="178">
        <f t="shared" si="14"/>
        <v>48</v>
      </c>
      <c r="M25" s="179">
        <f t="shared" si="11"/>
        <v>52.320000000000007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ht="17.25" customHeight="1" x14ac:dyDescent="0.3">
      <c r="A27" s="171">
        <v>42920</v>
      </c>
      <c r="B27" s="181" t="s">
        <v>22</v>
      </c>
      <c r="C27" s="173" t="s">
        <v>78</v>
      </c>
      <c r="D27" s="174">
        <v>3</v>
      </c>
      <c r="E27" s="172">
        <v>1</v>
      </c>
      <c r="F27" s="174">
        <v>3</v>
      </c>
      <c r="G27" s="173" t="s">
        <v>78</v>
      </c>
      <c r="H27" s="175">
        <v>1</v>
      </c>
      <c r="I27" s="176">
        <v>8</v>
      </c>
      <c r="J27" s="176">
        <f t="shared" ref="J27:J29" si="15">I27-F27</f>
        <v>5</v>
      </c>
      <c r="K27" s="177">
        <v>6</v>
      </c>
      <c r="L27" s="178">
        <f>SUM(I27*K27)</f>
        <v>48</v>
      </c>
      <c r="M27" s="179">
        <f t="shared" si="11"/>
        <v>52.320000000000007</v>
      </c>
      <c r="N27" s="180" t="s">
        <v>86</v>
      </c>
    </row>
    <row r="28" spans="1:14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6</v>
      </c>
      <c r="L29" s="178">
        <f t="shared" si="16"/>
        <v>48</v>
      </c>
      <c r="M29" s="179">
        <f t="shared" si="11"/>
        <v>52.320000000000007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ht="17.25" customHeight="1" x14ac:dyDescent="0.3">
      <c r="A31" s="171">
        <v>42951</v>
      </c>
      <c r="B31" s="181" t="s">
        <v>15</v>
      </c>
      <c r="C31" s="173" t="s">
        <v>78</v>
      </c>
      <c r="D31" s="174">
        <v>3</v>
      </c>
      <c r="E31" s="172">
        <v>1</v>
      </c>
      <c r="F31" s="174">
        <v>3</v>
      </c>
      <c r="G31" s="173" t="s">
        <v>78</v>
      </c>
      <c r="H31" s="175">
        <v>1</v>
      </c>
      <c r="I31" s="176">
        <v>8</v>
      </c>
      <c r="J31" s="176">
        <f t="shared" ref="J31:J33" si="17">I31-F31</f>
        <v>5</v>
      </c>
      <c r="K31" s="177">
        <v>6</v>
      </c>
      <c r="L31" s="178">
        <f>SUM(I31*K31)</f>
        <v>48</v>
      </c>
      <c r="M31" s="179">
        <f t="shared" si="11"/>
        <v>52.320000000000007</v>
      </c>
      <c r="N31" s="180" t="s">
        <v>86</v>
      </c>
    </row>
    <row r="32" spans="1:14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6</v>
      </c>
      <c r="L33" s="178">
        <f t="shared" si="18"/>
        <v>48</v>
      </c>
      <c r="M33" s="179">
        <f t="shared" si="11"/>
        <v>52.320000000000007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3</v>
      </c>
      <c r="E35" s="172">
        <v>1</v>
      </c>
      <c r="F35" s="174">
        <v>3</v>
      </c>
      <c r="G35" s="173" t="s">
        <v>78</v>
      </c>
      <c r="H35" s="175">
        <v>1</v>
      </c>
      <c r="I35" s="176">
        <v>8</v>
      </c>
      <c r="J35" s="176">
        <f t="shared" ref="J35:J37" si="19">I35-F35</f>
        <v>5</v>
      </c>
      <c r="K35" s="177">
        <v>6</v>
      </c>
      <c r="L35" s="178">
        <f t="shared" si="18"/>
        <v>48</v>
      </c>
      <c r="M35" s="179">
        <f t="shared" si="11"/>
        <v>52.320000000000007</v>
      </c>
      <c r="N35" s="180" t="s">
        <v>86</v>
      </c>
    </row>
    <row r="36" spans="1:14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89</v>
      </c>
    </row>
    <row r="37" spans="1:14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19"/>
        <v>0</v>
      </c>
      <c r="K37" s="177">
        <v>6</v>
      </c>
      <c r="L37" s="178">
        <f t="shared" si="18"/>
        <v>48</v>
      </c>
      <c r="M37" s="179">
        <f t="shared" si="11"/>
        <v>52.320000000000007</v>
      </c>
      <c r="N37" s="180" t="s">
        <v>86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3</v>
      </c>
      <c r="E39" s="172">
        <v>1</v>
      </c>
      <c r="F39" s="174">
        <v>3</v>
      </c>
      <c r="G39" s="173" t="s">
        <v>81</v>
      </c>
      <c r="H39" s="175">
        <v>1</v>
      </c>
      <c r="I39" s="176">
        <v>8</v>
      </c>
      <c r="J39" s="176">
        <f t="shared" ref="J39:J41" si="20">I39-F39</f>
        <v>5</v>
      </c>
      <c r="K39" s="177">
        <v>6</v>
      </c>
      <c r="L39" s="178">
        <f t="shared" si="18"/>
        <v>48</v>
      </c>
      <c r="M39" s="179">
        <f t="shared" si="11"/>
        <v>52.320000000000007</v>
      </c>
      <c r="N39" s="180" t="s">
        <v>86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86</v>
      </c>
    </row>
    <row r="41" spans="1:14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6</v>
      </c>
      <c r="L41" s="178">
        <f t="shared" si="18"/>
        <v>48</v>
      </c>
      <c r="M41" s="179">
        <f t="shared" si="11"/>
        <v>52.320000000000007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3</v>
      </c>
      <c r="E43" s="172">
        <v>1</v>
      </c>
      <c r="F43" s="174">
        <v>3</v>
      </c>
      <c r="G43" s="173" t="s">
        <v>78</v>
      </c>
      <c r="H43" s="175">
        <v>1</v>
      </c>
      <c r="I43" s="176">
        <v>8</v>
      </c>
      <c r="J43" s="176">
        <f t="shared" ref="J43:J45" si="21">I43-F43</f>
        <v>5</v>
      </c>
      <c r="K43" s="177">
        <v>6</v>
      </c>
      <c r="L43" s="178">
        <f t="shared" si="18"/>
        <v>48</v>
      </c>
      <c r="M43" s="179">
        <f t="shared" si="11"/>
        <v>52.320000000000007</v>
      </c>
      <c r="N43" s="180" t="s">
        <v>86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6</v>
      </c>
      <c r="L44" s="178">
        <f t="shared" si="18"/>
        <v>48</v>
      </c>
      <c r="M44" s="179">
        <f t="shared" si="11"/>
        <v>52.320000000000007</v>
      </c>
      <c r="N44" s="180" t="s">
        <v>86</v>
      </c>
    </row>
    <row r="45" spans="1:14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89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3</v>
      </c>
      <c r="E47" s="172">
        <v>1</v>
      </c>
      <c r="F47" s="174">
        <v>3</v>
      </c>
      <c r="G47" s="173" t="s">
        <v>78</v>
      </c>
      <c r="H47" s="175">
        <v>1</v>
      </c>
      <c r="I47" s="176">
        <v>8</v>
      </c>
      <c r="J47" s="176">
        <f t="shared" ref="J47:J49" si="22">I47-F47</f>
        <v>5</v>
      </c>
      <c r="K47" s="177">
        <v>6</v>
      </c>
      <c r="L47" s="178">
        <f t="shared" ref="L47:L49" si="23">SUM(I47*K47)</f>
        <v>48</v>
      </c>
      <c r="M47" s="179">
        <f t="shared" ref="M47:M49" si="24">SUM(I47*K47*1.09)</f>
        <v>52.320000000000007</v>
      </c>
      <c r="N47" s="180" t="s">
        <v>86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4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6</v>
      </c>
      <c r="L49" s="178">
        <f t="shared" si="23"/>
        <v>48</v>
      </c>
      <c r="M49" s="179">
        <f t="shared" si="24"/>
        <v>52.320000000000007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78</v>
      </c>
      <c r="D51" s="174">
        <v>3</v>
      </c>
      <c r="E51" s="172">
        <v>1</v>
      </c>
      <c r="F51" s="174">
        <v>3</v>
      </c>
      <c r="G51" s="173" t="s">
        <v>78</v>
      </c>
      <c r="H51" s="175">
        <v>1</v>
      </c>
      <c r="I51" s="176">
        <v>8</v>
      </c>
      <c r="J51" s="176">
        <f t="shared" ref="J51:J53" si="25">I51-F51</f>
        <v>5</v>
      </c>
      <c r="K51" s="177">
        <v>6</v>
      </c>
      <c r="L51" s="178">
        <f t="shared" ref="L51:L53" si="26">SUM(I51*K51)</f>
        <v>48</v>
      </c>
      <c r="M51" s="179">
        <f t="shared" ref="M51:M53" si="27">SUM(I51*K51*1.09)</f>
        <v>52.320000000000007</v>
      </c>
      <c r="N51" s="180" t="s">
        <v>86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86</v>
      </c>
    </row>
    <row r="53" spans="1:14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5"/>
        <v>0</v>
      </c>
      <c r="K53" s="177">
        <v>6</v>
      </c>
      <c r="L53" s="178">
        <f t="shared" si="26"/>
        <v>48</v>
      </c>
      <c r="M53" s="179">
        <f t="shared" si="27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78</v>
      </c>
      <c r="D55" s="174">
        <v>3</v>
      </c>
      <c r="E55" s="172">
        <v>1</v>
      </c>
      <c r="F55" s="174">
        <v>3</v>
      </c>
      <c r="G55" s="173" t="s">
        <v>78</v>
      </c>
      <c r="H55" s="175">
        <v>1</v>
      </c>
      <c r="I55" s="176">
        <v>8</v>
      </c>
      <c r="J55" s="176">
        <f t="shared" ref="J55:J57" si="28">I55-F55</f>
        <v>5</v>
      </c>
      <c r="K55" s="177">
        <v>6</v>
      </c>
      <c r="L55" s="178">
        <f t="shared" ref="L55:L57" si="29">SUM(I55*K55)</f>
        <v>48</v>
      </c>
      <c r="M55" s="179">
        <f t="shared" ref="M55:M57" si="30">SUM(I55*K55*1.09)</f>
        <v>52.320000000000007</v>
      </c>
      <c r="N55" s="180" t="s">
        <v>86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6</v>
      </c>
      <c r="L56" s="178">
        <f t="shared" si="29"/>
        <v>48</v>
      </c>
      <c r="M56" s="179">
        <f t="shared" si="30"/>
        <v>52.320000000000007</v>
      </c>
      <c r="N56" s="180" t="s">
        <v>86</v>
      </c>
    </row>
    <row r="57" spans="1:14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x14ac:dyDescent="0.3">
      <c r="A59" s="171" t="s">
        <v>202</v>
      </c>
      <c r="B59" s="181" t="s">
        <v>15</v>
      </c>
      <c r="C59" s="173" t="s">
        <v>78</v>
      </c>
      <c r="D59" s="174">
        <v>3</v>
      </c>
      <c r="E59" s="172">
        <v>1</v>
      </c>
      <c r="F59" s="174">
        <v>3</v>
      </c>
      <c r="G59" s="173" t="s">
        <v>78</v>
      </c>
      <c r="H59" s="175">
        <v>1</v>
      </c>
      <c r="I59" s="176">
        <v>8</v>
      </c>
      <c r="J59" s="176">
        <f t="shared" ref="J59:J61" si="31">I59-F59</f>
        <v>5</v>
      </c>
      <c r="K59" s="177">
        <v>6</v>
      </c>
      <c r="L59" s="178">
        <f t="shared" ref="L59:L61" si="32">SUM(I59*K59)</f>
        <v>48</v>
      </c>
      <c r="M59" s="179">
        <f t="shared" ref="M59:M61" si="33">SUM(I59*K59*1.09)</f>
        <v>52.320000000000007</v>
      </c>
      <c r="N59" s="180" t="s">
        <v>86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6</v>
      </c>
      <c r="L61" s="178">
        <f t="shared" si="32"/>
        <v>48</v>
      </c>
      <c r="M61" s="179">
        <f t="shared" si="33"/>
        <v>52.320000000000007</v>
      </c>
      <c r="N61" s="180" t="s">
        <v>86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145</v>
      </c>
      <c r="B65" s="227"/>
      <c r="C65" s="227"/>
      <c r="D65" s="228"/>
      <c r="E65" s="22"/>
      <c r="F65" s="23">
        <f>SUM(F3:F64)</f>
        <v>285</v>
      </c>
      <c r="G65" s="22"/>
      <c r="H65" s="24"/>
      <c r="I65" s="25">
        <f>SUM(I3:I64)</f>
        <v>360</v>
      </c>
      <c r="J65" s="25">
        <f>SUM(J3:J64)</f>
        <v>75</v>
      </c>
      <c r="K65" s="26"/>
      <c r="L65" s="26">
        <f>SUM(L3:L64)</f>
        <v>2160</v>
      </c>
      <c r="M65" s="27">
        <f>SUM(M3:M64)</f>
        <v>2354.4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68"/>
  <sheetViews>
    <sheetView topLeftCell="A43" workbookViewId="0">
      <selection activeCell="J63" sqref="J63"/>
    </sheetView>
  </sheetViews>
  <sheetFormatPr defaultRowHeight="14.4" x14ac:dyDescent="0.3"/>
  <cols>
    <col min="1" max="1" width="10.88671875" style="8" customWidth="1"/>
    <col min="2" max="2" width="11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61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53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2</v>
      </c>
      <c r="F3" s="174">
        <v>16</v>
      </c>
      <c r="G3" s="173" t="s">
        <v>78</v>
      </c>
      <c r="H3" s="175">
        <v>1</v>
      </c>
      <c r="I3" s="176">
        <v>8</v>
      </c>
      <c r="J3" s="176">
        <f t="shared" ref="J3:J5" si="0">I3-F3</f>
        <v>-8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2</v>
      </c>
      <c r="F4" s="174">
        <v>16</v>
      </c>
      <c r="G4" s="173" t="s">
        <v>79</v>
      </c>
      <c r="H4" s="175">
        <v>2</v>
      </c>
      <c r="I4" s="176">
        <v>12</v>
      </c>
      <c r="J4" s="176">
        <f t="shared" si="0"/>
        <v>-4</v>
      </c>
      <c r="K4" s="177">
        <v>6</v>
      </c>
      <c r="L4" s="178">
        <f t="shared" ref="L4:L5" si="2">SUM(I4*K4)</f>
        <v>72</v>
      </c>
      <c r="M4" s="179">
        <f t="shared" si="1"/>
        <v>78.48</v>
      </c>
      <c r="N4" s="180" t="s">
        <v>133</v>
      </c>
      <c r="O4" s="70" t="s">
        <v>76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2</v>
      </c>
      <c r="F5" s="174">
        <v>16</v>
      </c>
      <c r="G5" s="173" t="s">
        <v>80</v>
      </c>
      <c r="H5" s="175">
        <v>1</v>
      </c>
      <c r="I5" s="176">
        <v>8</v>
      </c>
      <c r="J5" s="176">
        <f t="shared" si="0"/>
        <v>-8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2</v>
      </c>
      <c r="F7" s="174">
        <v>16</v>
      </c>
      <c r="G7" s="173" t="s">
        <v>78</v>
      </c>
      <c r="H7" s="175">
        <v>1</v>
      </c>
      <c r="I7" s="176">
        <v>8</v>
      </c>
      <c r="J7" s="176">
        <f t="shared" ref="J7:J9" si="3">I7-F7</f>
        <v>-8</v>
      </c>
      <c r="K7" s="177">
        <v>4.34</v>
      </c>
      <c r="L7" s="178">
        <f>SUM(I7*K7)</f>
        <v>34.72</v>
      </c>
      <c r="M7" s="179">
        <f t="shared" ref="M7:M9" si="4">SUM(I7*K7*1.09)</f>
        <v>37.844799999999999</v>
      </c>
      <c r="N7" s="180" t="s">
        <v>75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2</v>
      </c>
      <c r="F8" s="174">
        <v>16</v>
      </c>
      <c r="G8" s="173" t="s">
        <v>79</v>
      </c>
      <c r="H8" s="175">
        <v>1</v>
      </c>
      <c r="I8" s="176">
        <v>8</v>
      </c>
      <c r="J8" s="176">
        <f t="shared" si="3"/>
        <v>-8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2</v>
      </c>
      <c r="F9" s="174">
        <v>16</v>
      </c>
      <c r="G9" s="173" t="s">
        <v>80</v>
      </c>
      <c r="H9" s="175">
        <v>1</v>
      </c>
      <c r="I9" s="176">
        <v>8</v>
      </c>
      <c r="J9" s="176">
        <f t="shared" si="3"/>
        <v>-8</v>
      </c>
      <c r="K9" s="177">
        <v>6</v>
      </c>
      <c r="L9" s="178">
        <f t="shared" si="5"/>
        <v>48</v>
      </c>
      <c r="M9" s="179">
        <f t="shared" si="4"/>
        <v>52.320000000000007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2</v>
      </c>
      <c r="F11" s="174">
        <v>16</v>
      </c>
      <c r="G11" s="173" t="s">
        <v>78</v>
      </c>
      <c r="H11" s="175">
        <v>1</v>
      </c>
      <c r="I11" s="176">
        <v>8</v>
      </c>
      <c r="J11" s="176">
        <f t="shared" ref="J11:J13" si="6">I11-F11</f>
        <v>-8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2</v>
      </c>
      <c r="F12" s="174">
        <v>16</v>
      </c>
      <c r="G12" s="173" t="s">
        <v>79</v>
      </c>
      <c r="H12" s="175">
        <v>1</v>
      </c>
      <c r="I12" s="176">
        <v>8</v>
      </c>
      <c r="J12" s="176">
        <f t="shared" si="6"/>
        <v>-8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89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2</v>
      </c>
      <c r="F13" s="174">
        <v>16</v>
      </c>
      <c r="G13" s="173" t="s">
        <v>80</v>
      </c>
      <c r="H13" s="175">
        <v>1</v>
      </c>
      <c r="I13" s="176">
        <v>8</v>
      </c>
      <c r="J13" s="176">
        <f t="shared" si="6"/>
        <v>-8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2</v>
      </c>
      <c r="F15" s="174">
        <v>16</v>
      </c>
      <c r="G15" s="173" t="s">
        <v>78</v>
      </c>
      <c r="H15" s="175">
        <v>1</v>
      </c>
      <c r="I15" s="176">
        <v>8</v>
      </c>
      <c r="J15" s="176">
        <f t="shared" ref="J15:J17" si="9">I15-F15</f>
        <v>-8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2</v>
      </c>
      <c r="F16" s="174">
        <v>16</v>
      </c>
      <c r="G16" s="173" t="s">
        <v>79</v>
      </c>
      <c r="H16" s="175">
        <v>1</v>
      </c>
      <c r="I16" s="176">
        <v>8</v>
      </c>
      <c r="J16" s="176">
        <f t="shared" si="9"/>
        <v>-8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157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2</v>
      </c>
      <c r="F17" s="174">
        <v>16</v>
      </c>
      <c r="G17" s="173" t="s">
        <v>80</v>
      </c>
      <c r="H17" s="175">
        <v>1</v>
      </c>
      <c r="I17" s="176">
        <v>8</v>
      </c>
      <c r="J17" s="176">
        <f t="shared" si="9"/>
        <v>-8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116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2</v>
      </c>
      <c r="F19" s="174">
        <v>16</v>
      </c>
      <c r="G19" s="173" t="s">
        <v>78</v>
      </c>
      <c r="H19" s="175">
        <v>1</v>
      </c>
      <c r="I19" s="176">
        <v>8</v>
      </c>
      <c r="J19" s="176">
        <f t="shared" ref="J19:J21" si="10">I19-F19</f>
        <v>-8</v>
      </c>
      <c r="K19" s="177">
        <v>6</v>
      </c>
      <c r="L19" s="178">
        <f>SUM(I19*K19)</f>
        <v>48</v>
      </c>
      <c r="M19" s="179">
        <f t="shared" ref="M19:M45" si="11">SUM(I19*K19*1.09)</f>
        <v>52.320000000000007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2</v>
      </c>
      <c r="F20" s="174">
        <v>16</v>
      </c>
      <c r="G20" s="173" t="s">
        <v>79</v>
      </c>
      <c r="H20" s="175">
        <v>1</v>
      </c>
      <c r="I20" s="176">
        <v>8</v>
      </c>
      <c r="J20" s="176">
        <f t="shared" si="10"/>
        <v>-8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89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2</v>
      </c>
      <c r="F21" s="174">
        <v>16</v>
      </c>
      <c r="G21" s="173" t="s">
        <v>80</v>
      </c>
      <c r="H21" s="175">
        <v>1</v>
      </c>
      <c r="I21" s="176">
        <v>8</v>
      </c>
      <c r="J21" s="176">
        <f t="shared" si="10"/>
        <v>-8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2</v>
      </c>
      <c r="F23" s="174">
        <v>16</v>
      </c>
      <c r="G23" s="173" t="s">
        <v>78</v>
      </c>
      <c r="H23" s="175">
        <v>1</v>
      </c>
      <c r="I23" s="176">
        <v>8</v>
      </c>
      <c r="J23" s="176">
        <f t="shared" ref="J23:J25" si="13">I23-F23</f>
        <v>-8</v>
      </c>
      <c r="K23" s="177">
        <v>6</v>
      </c>
      <c r="L23" s="178">
        <f>SUM(I23*K23)</f>
        <v>48</v>
      </c>
      <c r="M23" s="179">
        <f t="shared" si="11"/>
        <v>52.320000000000007</v>
      </c>
      <c r="N23" s="180" t="s">
        <v>86</v>
      </c>
    </row>
    <row r="24" spans="1:14" x14ac:dyDescent="0.3">
      <c r="A24" s="171"/>
      <c r="B24" s="181"/>
      <c r="C24" s="173" t="s">
        <v>79</v>
      </c>
      <c r="D24" s="174">
        <v>8</v>
      </c>
      <c r="E24" s="172">
        <v>2</v>
      </c>
      <c r="F24" s="174">
        <v>16</v>
      </c>
      <c r="G24" s="173" t="s">
        <v>79</v>
      </c>
      <c r="H24" s="175">
        <v>2</v>
      </c>
      <c r="I24" s="176">
        <v>12</v>
      </c>
      <c r="J24" s="176">
        <f t="shared" si="13"/>
        <v>-4</v>
      </c>
      <c r="K24" s="177">
        <v>6</v>
      </c>
      <c r="L24" s="178">
        <f t="shared" ref="L24:L25" si="14">SUM(I24*K24)</f>
        <v>72</v>
      </c>
      <c r="M24" s="179">
        <f t="shared" si="11"/>
        <v>78.48</v>
      </c>
      <c r="N24" s="180" t="s">
        <v>95</v>
      </c>
    </row>
    <row r="25" spans="1:14" x14ac:dyDescent="0.3">
      <c r="A25" s="171"/>
      <c r="B25" s="181"/>
      <c r="C25" s="173" t="s">
        <v>80</v>
      </c>
      <c r="D25" s="174">
        <v>8</v>
      </c>
      <c r="E25" s="172">
        <v>2</v>
      </c>
      <c r="F25" s="174">
        <v>16</v>
      </c>
      <c r="G25" s="173" t="s">
        <v>80</v>
      </c>
      <c r="H25" s="175">
        <v>1</v>
      </c>
      <c r="I25" s="176">
        <v>8</v>
      </c>
      <c r="J25" s="176">
        <f t="shared" si="13"/>
        <v>-8</v>
      </c>
      <c r="K25" s="177">
        <v>6</v>
      </c>
      <c r="L25" s="178">
        <f t="shared" si="14"/>
        <v>48</v>
      </c>
      <c r="M25" s="179">
        <f t="shared" si="11"/>
        <v>52.320000000000007</v>
      </c>
      <c r="N25" s="180" t="s">
        <v>89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2</v>
      </c>
      <c r="F27" s="174">
        <v>16</v>
      </c>
      <c r="G27" s="173" t="s">
        <v>78</v>
      </c>
      <c r="H27" s="175">
        <v>1</v>
      </c>
      <c r="I27" s="176">
        <v>8</v>
      </c>
      <c r="J27" s="176">
        <f t="shared" ref="J27:J29" si="15">I27-F27</f>
        <v>-8</v>
      </c>
      <c r="K27" s="177">
        <v>6</v>
      </c>
      <c r="L27" s="178">
        <f>SUM(I27*K27)</f>
        <v>48</v>
      </c>
      <c r="M27" s="179">
        <f t="shared" si="11"/>
        <v>52.320000000000007</v>
      </c>
      <c r="N27" s="180" t="s">
        <v>86</v>
      </c>
    </row>
    <row r="28" spans="1:14" ht="17.25" customHeight="1" x14ac:dyDescent="0.3">
      <c r="A28" s="171"/>
      <c r="B28" s="181"/>
      <c r="C28" s="173" t="s">
        <v>79</v>
      </c>
      <c r="D28" s="174">
        <v>8</v>
      </c>
      <c r="E28" s="172">
        <v>2</v>
      </c>
      <c r="F28" s="174">
        <v>16</v>
      </c>
      <c r="G28" s="173" t="s">
        <v>79</v>
      </c>
      <c r="H28" s="175">
        <v>1</v>
      </c>
      <c r="I28" s="176">
        <v>8</v>
      </c>
      <c r="J28" s="176">
        <f t="shared" si="15"/>
        <v>-8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89</v>
      </c>
    </row>
    <row r="29" spans="1:14" ht="15.75" customHeight="1" x14ac:dyDescent="0.3">
      <c r="A29" s="171"/>
      <c r="B29" s="181"/>
      <c r="C29" s="173" t="s">
        <v>80</v>
      </c>
      <c r="D29" s="174">
        <v>8</v>
      </c>
      <c r="E29" s="172">
        <v>2</v>
      </c>
      <c r="F29" s="174">
        <v>16</v>
      </c>
      <c r="G29" s="173" t="s">
        <v>80</v>
      </c>
      <c r="H29" s="175">
        <v>1</v>
      </c>
      <c r="I29" s="176">
        <v>8</v>
      </c>
      <c r="J29" s="176">
        <f t="shared" si="15"/>
        <v>-8</v>
      </c>
      <c r="K29" s="177">
        <v>6</v>
      </c>
      <c r="L29" s="178">
        <f t="shared" si="16"/>
        <v>48</v>
      </c>
      <c r="M29" s="179">
        <f t="shared" si="11"/>
        <v>52.320000000000007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ht="15.7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2</v>
      </c>
      <c r="F31" s="174">
        <v>16</v>
      </c>
      <c r="G31" s="173" t="s">
        <v>78</v>
      </c>
      <c r="H31" s="175">
        <v>1</v>
      </c>
      <c r="I31" s="176">
        <v>8</v>
      </c>
      <c r="J31" s="176">
        <f t="shared" ref="J31:J33" si="17">I31-F31</f>
        <v>-8</v>
      </c>
      <c r="K31" s="177">
        <v>6</v>
      </c>
      <c r="L31" s="178">
        <f>SUM(I31*K31)</f>
        <v>48</v>
      </c>
      <c r="M31" s="179">
        <f t="shared" si="11"/>
        <v>52.320000000000007</v>
      </c>
      <c r="N31" s="180" t="s">
        <v>86</v>
      </c>
    </row>
    <row r="32" spans="1:14" ht="17.25" customHeight="1" x14ac:dyDescent="0.3">
      <c r="A32" s="171"/>
      <c r="B32" s="181"/>
      <c r="C32" s="173" t="s">
        <v>79</v>
      </c>
      <c r="D32" s="174">
        <v>8</v>
      </c>
      <c r="E32" s="172">
        <v>2</v>
      </c>
      <c r="F32" s="174">
        <v>16</v>
      </c>
      <c r="G32" s="173" t="s">
        <v>79</v>
      </c>
      <c r="H32" s="175">
        <v>1</v>
      </c>
      <c r="I32" s="176">
        <v>8</v>
      </c>
      <c r="J32" s="176">
        <f t="shared" si="17"/>
        <v>-8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ht="17.25" customHeight="1" x14ac:dyDescent="0.3">
      <c r="A33" s="171"/>
      <c r="B33" s="181"/>
      <c r="C33" s="173" t="s">
        <v>80</v>
      </c>
      <c r="D33" s="174">
        <v>8</v>
      </c>
      <c r="E33" s="172">
        <v>2</v>
      </c>
      <c r="F33" s="174">
        <v>16</v>
      </c>
      <c r="G33" s="173" t="s">
        <v>80</v>
      </c>
      <c r="H33" s="175">
        <v>1</v>
      </c>
      <c r="I33" s="176">
        <v>8</v>
      </c>
      <c r="J33" s="176">
        <f t="shared" si="17"/>
        <v>-8</v>
      </c>
      <c r="K33" s="177">
        <v>6</v>
      </c>
      <c r="L33" s="178">
        <f t="shared" si="18"/>
        <v>48</v>
      </c>
      <c r="M33" s="179">
        <f t="shared" si="11"/>
        <v>52.320000000000007</v>
      </c>
      <c r="N33" s="180" t="s">
        <v>86</v>
      </c>
    </row>
    <row r="34" spans="1:14" ht="15.7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2</v>
      </c>
      <c r="F35" s="174">
        <v>16</v>
      </c>
      <c r="G35" s="173" t="s">
        <v>78</v>
      </c>
      <c r="H35" s="175">
        <v>1</v>
      </c>
      <c r="I35" s="176">
        <v>8</v>
      </c>
      <c r="J35" s="176">
        <f t="shared" ref="J35:J37" si="19">I35-F35</f>
        <v>-8</v>
      </c>
      <c r="K35" s="177">
        <v>6</v>
      </c>
      <c r="L35" s="178">
        <f t="shared" si="18"/>
        <v>48</v>
      </c>
      <c r="M35" s="179">
        <f t="shared" si="11"/>
        <v>52.320000000000007</v>
      </c>
      <c r="N35" s="180" t="s">
        <v>86</v>
      </c>
    </row>
    <row r="36" spans="1:14" ht="17.25" customHeight="1" x14ac:dyDescent="0.3">
      <c r="A36" s="171"/>
      <c r="B36" s="181"/>
      <c r="C36" s="173" t="s">
        <v>79</v>
      </c>
      <c r="D36" s="174">
        <v>8</v>
      </c>
      <c r="E36" s="172">
        <v>2</v>
      </c>
      <c r="F36" s="174">
        <v>16</v>
      </c>
      <c r="G36" s="173" t="s">
        <v>79</v>
      </c>
      <c r="H36" s="175">
        <v>1</v>
      </c>
      <c r="I36" s="176">
        <v>8</v>
      </c>
      <c r="J36" s="176">
        <f t="shared" si="19"/>
        <v>-8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86</v>
      </c>
    </row>
    <row r="37" spans="1:14" ht="15.75" customHeight="1" x14ac:dyDescent="0.3">
      <c r="A37" s="171"/>
      <c r="B37" s="181"/>
      <c r="C37" s="173" t="s">
        <v>80</v>
      </c>
      <c r="D37" s="174">
        <v>8</v>
      </c>
      <c r="E37" s="172">
        <v>2</v>
      </c>
      <c r="F37" s="174">
        <v>16</v>
      </c>
      <c r="G37" s="173" t="s">
        <v>80</v>
      </c>
      <c r="H37" s="175">
        <v>1</v>
      </c>
      <c r="I37" s="176">
        <v>8</v>
      </c>
      <c r="J37" s="176">
        <f t="shared" si="19"/>
        <v>-8</v>
      </c>
      <c r="K37" s="177">
        <v>6</v>
      </c>
      <c r="L37" s="178">
        <f t="shared" si="18"/>
        <v>48</v>
      </c>
      <c r="M37" s="179">
        <f t="shared" si="11"/>
        <v>52.320000000000007</v>
      </c>
      <c r="N37" s="180" t="s">
        <v>86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2</v>
      </c>
      <c r="F39" s="174">
        <v>16</v>
      </c>
      <c r="G39" s="173" t="s">
        <v>78</v>
      </c>
      <c r="H39" s="175">
        <v>1</v>
      </c>
      <c r="I39" s="176">
        <v>8</v>
      </c>
      <c r="J39" s="176">
        <f t="shared" ref="J39:J41" si="20">I39-F39</f>
        <v>-8</v>
      </c>
      <c r="K39" s="177">
        <v>6</v>
      </c>
      <c r="L39" s="178">
        <f t="shared" si="18"/>
        <v>48</v>
      </c>
      <c r="M39" s="179">
        <f t="shared" si="11"/>
        <v>52.320000000000007</v>
      </c>
      <c r="N39" s="180" t="s">
        <v>86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2</v>
      </c>
      <c r="F40" s="174">
        <v>16</v>
      </c>
      <c r="G40" s="173" t="s">
        <v>79</v>
      </c>
      <c r="H40" s="175">
        <v>1</v>
      </c>
      <c r="I40" s="176">
        <v>8</v>
      </c>
      <c r="J40" s="176">
        <f t="shared" si="20"/>
        <v>-8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86</v>
      </c>
    </row>
    <row r="41" spans="1:14" x14ac:dyDescent="0.3">
      <c r="A41" s="171"/>
      <c r="B41" s="181"/>
      <c r="C41" s="173" t="s">
        <v>80</v>
      </c>
      <c r="D41" s="174">
        <v>8</v>
      </c>
      <c r="E41" s="172">
        <v>2</v>
      </c>
      <c r="F41" s="174">
        <v>16</v>
      </c>
      <c r="G41" s="173" t="s">
        <v>80</v>
      </c>
      <c r="H41" s="175">
        <v>1</v>
      </c>
      <c r="I41" s="176">
        <v>8</v>
      </c>
      <c r="J41" s="176">
        <f t="shared" si="20"/>
        <v>-8</v>
      </c>
      <c r="K41" s="177">
        <v>6</v>
      </c>
      <c r="L41" s="178">
        <f t="shared" si="18"/>
        <v>48</v>
      </c>
      <c r="M41" s="179">
        <f t="shared" si="11"/>
        <v>52.320000000000007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2</v>
      </c>
      <c r="F43" s="174">
        <v>16</v>
      </c>
      <c r="G43" s="173" t="s">
        <v>78</v>
      </c>
      <c r="H43" s="175">
        <v>1</v>
      </c>
      <c r="I43" s="176">
        <v>8</v>
      </c>
      <c r="J43" s="176">
        <f t="shared" ref="J43:J45" si="21">I43-F43</f>
        <v>-8</v>
      </c>
      <c r="K43" s="177">
        <v>6</v>
      </c>
      <c r="L43" s="178">
        <f t="shared" si="18"/>
        <v>48</v>
      </c>
      <c r="M43" s="179">
        <f t="shared" si="11"/>
        <v>52.320000000000007</v>
      </c>
      <c r="N43" s="180" t="s">
        <v>86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2</v>
      </c>
      <c r="F44" s="174">
        <v>16</v>
      </c>
      <c r="G44" s="173" t="s">
        <v>79</v>
      </c>
      <c r="H44" s="175">
        <v>2</v>
      </c>
      <c r="I44" s="176">
        <v>12</v>
      </c>
      <c r="J44" s="176">
        <f t="shared" si="21"/>
        <v>-4</v>
      </c>
      <c r="K44" s="177">
        <v>6</v>
      </c>
      <c r="L44" s="178">
        <f t="shared" si="18"/>
        <v>72</v>
      </c>
      <c r="M44" s="179">
        <f t="shared" si="11"/>
        <v>78.48</v>
      </c>
      <c r="N44" s="180" t="s">
        <v>184</v>
      </c>
    </row>
    <row r="45" spans="1:14" x14ac:dyDescent="0.3">
      <c r="A45" s="171"/>
      <c r="B45" s="181"/>
      <c r="C45" s="173" t="s">
        <v>80</v>
      </c>
      <c r="D45" s="174">
        <v>8</v>
      </c>
      <c r="E45" s="172">
        <v>2</v>
      </c>
      <c r="F45" s="174">
        <v>16</v>
      </c>
      <c r="G45" s="173" t="s">
        <v>80</v>
      </c>
      <c r="H45" s="175">
        <v>1</v>
      </c>
      <c r="I45" s="176">
        <v>8</v>
      </c>
      <c r="J45" s="176">
        <f t="shared" si="21"/>
        <v>-8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2</v>
      </c>
      <c r="F47" s="174">
        <v>16</v>
      </c>
      <c r="G47" s="173" t="s">
        <v>78</v>
      </c>
      <c r="H47" s="175">
        <v>1</v>
      </c>
      <c r="I47" s="176">
        <v>8</v>
      </c>
      <c r="J47" s="176">
        <f t="shared" ref="J47:J49" si="22">I47-F47</f>
        <v>-8</v>
      </c>
      <c r="K47" s="177">
        <v>6</v>
      </c>
      <c r="L47" s="178">
        <f t="shared" ref="L47:L49" si="23">SUM(I47*K47)</f>
        <v>48</v>
      </c>
      <c r="M47" s="179">
        <f t="shared" ref="M47:M49" si="24">SUM(I47*K47*1.09)</f>
        <v>52.320000000000007</v>
      </c>
      <c r="N47" s="180" t="s">
        <v>86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2</v>
      </c>
      <c r="F48" s="174">
        <v>16</v>
      </c>
      <c r="G48" s="173" t="s">
        <v>79</v>
      </c>
      <c r="H48" s="175">
        <v>1</v>
      </c>
      <c r="I48" s="176">
        <v>8</v>
      </c>
      <c r="J48" s="176">
        <f t="shared" si="22"/>
        <v>-8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5" x14ac:dyDescent="0.3">
      <c r="A49" s="171"/>
      <c r="B49" s="181"/>
      <c r="C49" s="173" t="s">
        <v>80</v>
      </c>
      <c r="D49" s="174">
        <v>8</v>
      </c>
      <c r="E49" s="172">
        <v>2</v>
      </c>
      <c r="F49" s="174">
        <v>16</v>
      </c>
      <c r="G49" s="173" t="s">
        <v>80</v>
      </c>
      <c r="H49" s="175">
        <v>1</v>
      </c>
      <c r="I49" s="176">
        <v>8</v>
      </c>
      <c r="J49" s="176">
        <f t="shared" si="22"/>
        <v>-8</v>
      </c>
      <c r="K49" s="177">
        <v>6</v>
      </c>
      <c r="L49" s="178">
        <f t="shared" si="23"/>
        <v>48</v>
      </c>
      <c r="M49" s="179">
        <f t="shared" si="24"/>
        <v>52.320000000000007</v>
      </c>
      <c r="N49" s="180" t="s">
        <v>86</v>
      </c>
      <c r="O49" s="8" t="s">
        <v>101</v>
      </c>
    </row>
    <row r="50" spans="1:15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5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2</v>
      </c>
      <c r="F51" s="174">
        <v>16</v>
      </c>
      <c r="G51" s="173" t="s">
        <v>78</v>
      </c>
      <c r="H51" s="175">
        <v>1</v>
      </c>
      <c r="I51" s="176">
        <v>8</v>
      </c>
      <c r="J51" s="176">
        <f t="shared" ref="J51:J53" si="25">I51-F51</f>
        <v>-8</v>
      </c>
      <c r="K51" s="177">
        <v>6</v>
      </c>
      <c r="L51" s="178">
        <f t="shared" ref="L51:L53" si="26">SUM(I51*K51)</f>
        <v>48</v>
      </c>
      <c r="M51" s="179">
        <f t="shared" ref="M51:M53" si="27">SUM(I51*K51*1.09)</f>
        <v>52.320000000000007</v>
      </c>
      <c r="N51" s="180" t="s">
        <v>86</v>
      </c>
    </row>
    <row r="52" spans="1:15" x14ac:dyDescent="0.3">
      <c r="A52" s="171"/>
      <c r="B52" s="181"/>
      <c r="C52" s="173" t="s">
        <v>79</v>
      </c>
      <c r="D52" s="174">
        <v>8</v>
      </c>
      <c r="E52" s="172">
        <v>2</v>
      </c>
      <c r="F52" s="174">
        <v>16</v>
      </c>
      <c r="G52" s="173" t="s">
        <v>79</v>
      </c>
      <c r="H52" s="175">
        <v>1</v>
      </c>
      <c r="I52" s="176">
        <v>8</v>
      </c>
      <c r="J52" s="176">
        <f t="shared" si="25"/>
        <v>-8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86</v>
      </c>
    </row>
    <row r="53" spans="1:15" x14ac:dyDescent="0.3">
      <c r="A53" s="171"/>
      <c r="B53" s="181"/>
      <c r="C53" s="173" t="s">
        <v>80</v>
      </c>
      <c r="D53" s="174">
        <v>8</v>
      </c>
      <c r="E53" s="172">
        <v>2</v>
      </c>
      <c r="F53" s="174">
        <v>16</v>
      </c>
      <c r="G53" s="173" t="s">
        <v>80</v>
      </c>
      <c r="H53" s="175">
        <v>1</v>
      </c>
      <c r="I53" s="176">
        <v>8</v>
      </c>
      <c r="J53" s="176">
        <f t="shared" si="25"/>
        <v>-8</v>
      </c>
      <c r="K53" s="177">
        <v>6</v>
      </c>
      <c r="L53" s="178">
        <f t="shared" si="26"/>
        <v>48</v>
      </c>
      <c r="M53" s="179">
        <f t="shared" si="27"/>
        <v>52.320000000000007</v>
      </c>
      <c r="N53" s="180" t="s">
        <v>86</v>
      </c>
    </row>
    <row r="54" spans="1:15" x14ac:dyDescent="0.3">
      <c r="A54" s="182"/>
      <c r="B54" s="192"/>
      <c r="C54" s="184"/>
      <c r="D54" s="185"/>
      <c r="E54" s="183"/>
      <c r="F54" s="183"/>
      <c r="G54" s="184"/>
      <c r="H54" s="186"/>
      <c r="I54" s="187"/>
      <c r="J54" s="187"/>
      <c r="K54" s="188"/>
      <c r="L54" s="189"/>
      <c r="M54" s="190"/>
      <c r="N54" s="191"/>
    </row>
    <row r="55" spans="1:15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2</v>
      </c>
      <c r="F55" s="174">
        <v>16</v>
      </c>
      <c r="G55" s="173" t="s">
        <v>78</v>
      </c>
      <c r="H55" s="175">
        <v>1</v>
      </c>
      <c r="I55" s="176">
        <v>8</v>
      </c>
      <c r="J55" s="176">
        <f t="shared" ref="J55:J57" si="28">I55-F55</f>
        <v>-8</v>
      </c>
      <c r="K55" s="177">
        <v>6</v>
      </c>
      <c r="L55" s="178">
        <f t="shared" ref="L55:L57" si="29">SUM(I55*K55)</f>
        <v>48</v>
      </c>
      <c r="M55" s="179">
        <f t="shared" ref="M55:M57" si="30">SUM(I55*K55*1.09)</f>
        <v>52.320000000000007</v>
      </c>
      <c r="N55" s="180" t="s">
        <v>86</v>
      </c>
    </row>
    <row r="56" spans="1:15" x14ac:dyDescent="0.3">
      <c r="A56" s="171"/>
      <c r="B56" s="181"/>
      <c r="C56" s="173" t="s">
        <v>79</v>
      </c>
      <c r="D56" s="174">
        <v>8</v>
      </c>
      <c r="E56" s="172">
        <v>2</v>
      </c>
      <c r="F56" s="174">
        <v>16</v>
      </c>
      <c r="G56" s="173" t="s">
        <v>79</v>
      </c>
      <c r="H56" s="175">
        <v>2</v>
      </c>
      <c r="I56" s="176">
        <v>12</v>
      </c>
      <c r="J56" s="176">
        <f t="shared" si="28"/>
        <v>-4</v>
      </c>
      <c r="K56" s="177">
        <v>6</v>
      </c>
      <c r="L56" s="178">
        <f t="shared" si="29"/>
        <v>72</v>
      </c>
      <c r="M56" s="179">
        <f t="shared" si="30"/>
        <v>78.48</v>
      </c>
      <c r="N56" s="180" t="s">
        <v>95</v>
      </c>
    </row>
    <row r="57" spans="1:15" x14ac:dyDescent="0.3">
      <c r="A57" s="171"/>
      <c r="B57" s="181"/>
      <c r="C57" s="173" t="s">
        <v>80</v>
      </c>
      <c r="D57" s="174">
        <v>8</v>
      </c>
      <c r="E57" s="172">
        <v>2</v>
      </c>
      <c r="F57" s="174">
        <v>16</v>
      </c>
      <c r="G57" s="173" t="s">
        <v>80</v>
      </c>
      <c r="H57" s="175">
        <v>1</v>
      </c>
      <c r="I57" s="176">
        <v>8</v>
      </c>
      <c r="J57" s="176">
        <f t="shared" si="28"/>
        <v>-8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5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5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2</v>
      </c>
      <c r="F59" s="174">
        <v>16</v>
      </c>
      <c r="G59" s="173" t="s">
        <v>78</v>
      </c>
      <c r="H59" s="175">
        <v>1</v>
      </c>
      <c r="I59" s="176">
        <v>8</v>
      </c>
      <c r="J59" s="176">
        <f t="shared" ref="J59:J61" si="31">I59-F59</f>
        <v>-8</v>
      </c>
      <c r="K59" s="177">
        <v>6</v>
      </c>
      <c r="L59" s="178">
        <f t="shared" ref="L59:L61" si="32">SUM(I59*K59)</f>
        <v>48</v>
      </c>
      <c r="M59" s="179">
        <f t="shared" ref="M59:M61" si="33">SUM(I59*K59*1.09)</f>
        <v>52.320000000000007</v>
      </c>
      <c r="N59" s="180" t="s">
        <v>86</v>
      </c>
    </row>
    <row r="60" spans="1:15" x14ac:dyDescent="0.3">
      <c r="A60" s="171"/>
      <c r="B60" s="181"/>
      <c r="C60" s="173" t="s">
        <v>79</v>
      </c>
      <c r="D60" s="174">
        <v>8</v>
      </c>
      <c r="E60" s="172">
        <v>2</v>
      </c>
      <c r="F60" s="174">
        <v>16</v>
      </c>
      <c r="G60" s="173" t="s">
        <v>79</v>
      </c>
      <c r="H60" s="175">
        <v>1</v>
      </c>
      <c r="I60" s="176">
        <v>8</v>
      </c>
      <c r="J60" s="176">
        <f t="shared" si="31"/>
        <v>-8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5" x14ac:dyDescent="0.3">
      <c r="A61" s="171"/>
      <c r="B61" s="181"/>
      <c r="C61" s="173" t="s">
        <v>80</v>
      </c>
      <c r="D61" s="174">
        <v>8</v>
      </c>
      <c r="E61" s="172">
        <v>2</v>
      </c>
      <c r="F61" s="174">
        <v>16</v>
      </c>
      <c r="G61" s="173" t="s">
        <v>80</v>
      </c>
      <c r="H61" s="175">
        <v>1</v>
      </c>
      <c r="I61" s="176">
        <v>8</v>
      </c>
      <c r="J61" s="176">
        <f t="shared" si="31"/>
        <v>-8</v>
      </c>
      <c r="K61" s="177">
        <v>6</v>
      </c>
      <c r="L61" s="178">
        <f t="shared" si="32"/>
        <v>48</v>
      </c>
      <c r="M61" s="179">
        <f t="shared" si="33"/>
        <v>52.320000000000007</v>
      </c>
      <c r="N61" s="180" t="s">
        <v>86</v>
      </c>
    </row>
    <row r="62" spans="1:15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5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5" ht="15" thickBot="1" x14ac:dyDescent="0.35">
      <c r="A64" s="9"/>
      <c r="B64" s="2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6.2" thickBot="1" x14ac:dyDescent="0.35">
      <c r="A65" s="226" t="s">
        <v>147</v>
      </c>
      <c r="B65" s="227"/>
      <c r="C65" s="227"/>
      <c r="D65" s="228"/>
      <c r="E65" s="22"/>
      <c r="F65" s="23">
        <f>SUM(F3:F64)</f>
        <v>720</v>
      </c>
      <c r="G65" s="22"/>
      <c r="H65" s="24"/>
      <c r="I65" s="25">
        <f>SUM(I3:I64)</f>
        <v>376</v>
      </c>
      <c r="J65" s="25">
        <f>SUM(J3:J64)</f>
        <v>-344</v>
      </c>
      <c r="K65" s="26"/>
      <c r="L65" s="26">
        <f>SUM(L3:L64)</f>
        <v>2242.7200000000003</v>
      </c>
      <c r="M65" s="40">
        <f>SUM(M3:M64)</f>
        <v>2444.5648000000006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ht="15" thickBot="1" x14ac:dyDescent="0.35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</row>
    <row r="68" spans="1:14" ht="18.600000000000001" thickBot="1" x14ac:dyDescent="0.4">
      <c r="A68" s="33"/>
      <c r="B68" s="34"/>
      <c r="C68" s="34"/>
      <c r="D68" s="34"/>
      <c r="E68" s="35"/>
      <c r="F68" s="36"/>
      <c r="G68" s="38"/>
      <c r="H68" s="38"/>
      <c r="I68" s="38"/>
      <c r="J68" s="38"/>
      <c r="K68" s="38"/>
      <c r="L68" s="38"/>
      <c r="M68" s="38"/>
      <c r="N68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5"/>
  <sheetViews>
    <sheetView topLeftCell="A46" workbookViewId="0">
      <selection activeCell="P57" sqref="P57"/>
    </sheetView>
  </sheetViews>
  <sheetFormatPr defaultRowHeight="14.4" x14ac:dyDescent="0.3"/>
  <cols>
    <col min="2" max="2" width="10.44140625" customWidth="1"/>
    <col min="4" max="4" width="14.109375" customWidth="1"/>
    <col min="11" max="11" width="13.5546875" customWidth="1"/>
    <col min="12" max="12" width="16.88671875" customWidth="1"/>
    <col min="13" max="13" width="14.88671875" customWidth="1"/>
    <col min="14" max="14" width="19.44140625" customWidth="1"/>
  </cols>
  <sheetData>
    <row r="1" spans="1:14" ht="18.600000000000001" thickBot="1" x14ac:dyDescent="0.35">
      <c r="A1" s="220" t="s">
        <v>33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14" ht="25.2" thickBot="1" x14ac:dyDescent="0.35">
      <c r="A2" s="120" t="s">
        <v>1</v>
      </c>
      <c r="B2" s="144" t="s">
        <v>2</v>
      </c>
      <c r="C2" s="121" t="s">
        <v>3</v>
      </c>
      <c r="D2" s="121" t="s">
        <v>4</v>
      </c>
      <c r="E2" s="121" t="s">
        <v>5</v>
      </c>
      <c r="F2" s="121" t="s">
        <v>6</v>
      </c>
      <c r="G2" s="121" t="s">
        <v>7</v>
      </c>
      <c r="H2" s="122" t="s">
        <v>8</v>
      </c>
      <c r="I2" s="121" t="s">
        <v>9</v>
      </c>
      <c r="J2" s="122" t="s">
        <v>10</v>
      </c>
      <c r="K2" s="123" t="s">
        <v>11</v>
      </c>
      <c r="L2" s="124" t="s">
        <v>12</v>
      </c>
      <c r="M2" s="124" t="s">
        <v>13</v>
      </c>
      <c r="N2" s="125" t="s">
        <v>14</v>
      </c>
    </row>
    <row r="3" spans="1:14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2">
        <v>8</v>
      </c>
      <c r="G3" s="173" t="s">
        <v>78</v>
      </c>
      <c r="H3" s="175">
        <v>1</v>
      </c>
      <c r="I3" s="176">
        <v>8</v>
      </c>
      <c r="J3" s="176">
        <f>I3-F3</f>
        <v>0</v>
      </c>
      <c r="K3" s="177">
        <v>6</v>
      </c>
      <c r="L3" s="178">
        <f>I3*K3</f>
        <v>48</v>
      </c>
      <c r="M3" s="179">
        <f>SUM(I3*K3*1.09)</f>
        <v>52.320000000000007</v>
      </c>
      <c r="N3" s="180" t="s">
        <v>86</v>
      </c>
    </row>
    <row r="4" spans="1:14" x14ac:dyDescent="0.3">
      <c r="A4" s="171"/>
      <c r="B4" s="172"/>
      <c r="C4" s="173" t="s">
        <v>79</v>
      </c>
      <c r="D4" s="174">
        <v>8</v>
      </c>
      <c r="E4" s="172">
        <v>1</v>
      </c>
      <c r="F4" s="172">
        <v>8</v>
      </c>
      <c r="G4" s="173" t="s">
        <v>79</v>
      </c>
      <c r="H4" s="175">
        <v>1</v>
      </c>
      <c r="I4" s="176">
        <v>8</v>
      </c>
      <c r="J4" s="176">
        <f t="shared" ref="J4:J57" si="0">I4-F4</f>
        <v>0</v>
      </c>
      <c r="K4" s="177">
        <v>6</v>
      </c>
      <c r="L4" s="178">
        <f t="shared" ref="L4:L61" si="1">I4*K4</f>
        <v>48</v>
      </c>
      <c r="M4" s="179">
        <f t="shared" ref="M4:M61" si="2">SUM(I4*K4*1.09)</f>
        <v>52.320000000000007</v>
      </c>
      <c r="N4" s="180" t="s">
        <v>86</v>
      </c>
    </row>
    <row r="5" spans="1:14" x14ac:dyDescent="0.3">
      <c r="A5" s="171"/>
      <c r="B5" s="181"/>
      <c r="C5" s="173" t="s">
        <v>80</v>
      </c>
      <c r="D5" s="174">
        <v>8</v>
      </c>
      <c r="E5" s="172">
        <v>1</v>
      </c>
      <c r="F5" s="172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1"/>
        <v>48</v>
      </c>
      <c r="M5" s="179">
        <f t="shared" si="2"/>
        <v>52.320000000000007</v>
      </c>
      <c r="N5" s="180" t="s">
        <v>86</v>
      </c>
    </row>
    <row r="6" spans="1:14" x14ac:dyDescent="0.3">
      <c r="A6" s="182"/>
      <c r="B6" s="192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14" x14ac:dyDescent="0.3">
      <c r="A7" s="171">
        <v>42770</v>
      </c>
      <c r="B7" s="181" t="s">
        <v>17</v>
      </c>
      <c r="C7" s="173" t="s">
        <v>78</v>
      </c>
      <c r="D7" s="174">
        <v>8</v>
      </c>
      <c r="E7" s="172">
        <v>1</v>
      </c>
      <c r="F7" s="172">
        <v>8</v>
      </c>
      <c r="G7" s="173" t="s">
        <v>78</v>
      </c>
      <c r="H7" s="175">
        <v>1</v>
      </c>
      <c r="I7" s="176">
        <v>8</v>
      </c>
      <c r="J7" s="176">
        <f t="shared" si="0"/>
        <v>0</v>
      </c>
      <c r="K7" s="177">
        <v>6</v>
      </c>
      <c r="L7" s="178">
        <f t="shared" si="1"/>
        <v>48</v>
      </c>
      <c r="M7" s="179">
        <f t="shared" si="2"/>
        <v>52.320000000000007</v>
      </c>
      <c r="N7" s="180" t="s">
        <v>86</v>
      </c>
    </row>
    <row r="8" spans="1:14" x14ac:dyDescent="0.3">
      <c r="A8" s="171"/>
      <c r="B8" s="181"/>
      <c r="C8" s="173" t="s">
        <v>79</v>
      </c>
      <c r="D8" s="174">
        <v>8</v>
      </c>
      <c r="E8" s="172">
        <v>1</v>
      </c>
      <c r="F8" s="172">
        <v>8</v>
      </c>
      <c r="G8" s="173" t="s">
        <v>79</v>
      </c>
      <c r="H8" s="175">
        <v>1</v>
      </c>
      <c r="I8" s="176">
        <v>8</v>
      </c>
      <c r="J8" s="176">
        <f t="shared" si="0"/>
        <v>0</v>
      </c>
      <c r="K8" s="177">
        <v>6</v>
      </c>
      <c r="L8" s="178">
        <f t="shared" si="1"/>
        <v>48</v>
      </c>
      <c r="M8" s="179">
        <f t="shared" si="2"/>
        <v>52.320000000000007</v>
      </c>
      <c r="N8" s="180" t="s">
        <v>86</v>
      </c>
    </row>
    <row r="9" spans="1:14" x14ac:dyDescent="0.3">
      <c r="A9" s="171"/>
      <c r="B9" s="173"/>
      <c r="C9" s="173" t="s">
        <v>80</v>
      </c>
      <c r="D9" s="174">
        <v>8</v>
      </c>
      <c r="E9" s="172">
        <v>1</v>
      </c>
      <c r="F9" s="172">
        <v>8</v>
      </c>
      <c r="G9" s="173" t="s">
        <v>80</v>
      </c>
      <c r="H9" s="175">
        <v>1</v>
      </c>
      <c r="I9" s="176">
        <v>8</v>
      </c>
      <c r="J9" s="176">
        <f t="shared" si="0"/>
        <v>0</v>
      </c>
      <c r="K9" s="177">
        <v>6</v>
      </c>
      <c r="L9" s="178">
        <f t="shared" si="1"/>
        <v>48</v>
      </c>
      <c r="M9" s="179">
        <f t="shared" si="2"/>
        <v>52.320000000000007</v>
      </c>
      <c r="N9" s="180" t="s">
        <v>86</v>
      </c>
    </row>
    <row r="10" spans="1:14" x14ac:dyDescent="0.3">
      <c r="A10" s="182"/>
      <c r="B10" s="19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</row>
    <row r="11" spans="1:14" x14ac:dyDescent="0.3">
      <c r="A11" s="171">
        <v>42798</v>
      </c>
      <c r="B11" s="181" t="s">
        <v>18</v>
      </c>
      <c r="C11" s="173" t="s">
        <v>78</v>
      </c>
      <c r="D11" s="174">
        <v>8</v>
      </c>
      <c r="E11" s="172">
        <v>1</v>
      </c>
      <c r="F11" s="172">
        <v>8</v>
      </c>
      <c r="G11" s="173" t="s">
        <v>78</v>
      </c>
      <c r="H11" s="175">
        <v>1</v>
      </c>
      <c r="I11" s="176">
        <v>8</v>
      </c>
      <c r="J11" s="176">
        <f t="shared" si="0"/>
        <v>0</v>
      </c>
      <c r="K11" s="177">
        <v>6</v>
      </c>
      <c r="L11" s="178">
        <f t="shared" si="1"/>
        <v>48</v>
      </c>
      <c r="M11" s="179">
        <f t="shared" si="2"/>
        <v>52.320000000000007</v>
      </c>
      <c r="N11" s="180" t="s">
        <v>86</v>
      </c>
    </row>
    <row r="12" spans="1:14" x14ac:dyDescent="0.3">
      <c r="A12" s="171"/>
      <c r="B12" s="181"/>
      <c r="C12" s="173" t="s">
        <v>79</v>
      </c>
      <c r="D12" s="174">
        <v>8</v>
      </c>
      <c r="E12" s="172">
        <v>1</v>
      </c>
      <c r="F12" s="172">
        <v>8</v>
      </c>
      <c r="G12" s="173" t="s">
        <v>79</v>
      </c>
      <c r="H12" s="175">
        <v>1</v>
      </c>
      <c r="I12" s="176">
        <v>8</v>
      </c>
      <c r="J12" s="176">
        <f t="shared" si="0"/>
        <v>0</v>
      </c>
      <c r="K12" s="177">
        <v>6</v>
      </c>
      <c r="L12" s="178">
        <f t="shared" si="1"/>
        <v>48</v>
      </c>
      <c r="M12" s="179">
        <f t="shared" si="2"/>
        <v>52.320000000000007</v>
      </c>
      <c r="N12" s="180" t="s">
        <v>86</v>
      </c>
    </row>
    <row r="13" spans="1:14" x14ac:dyDescent="0.3">
      <c r="A13" s="171"/>
      <c r="B13" s="72"/>
      <c r="C13" s="173" t="s">
        <v>80</v>
      </c>
      <c r="D13" s="174">
        <v>8</v>
      </c>
      <c r="E13" s="172">
        <v>1</v>
      </c>
      <c r="F13" s="172">
        <v>8</v>
      </c>
      <c r="G13" s="173" t="s">
        <v>80</v>
      </c>
      <c r="H13" s="175">
        <v>1</v>
      </c>
      <c r="I13" s="176">
        <v>8</v>
      </c>
      <c r="J13" s="176">
        <f t="shared" si="0"/>
        <v>0</v>
      </c>
      <c r="K13" s="177">
        <v>6</v>
      </c>
      <c r="L13" s="178">
        <f t="shared" si="1"/>
        <v>48</v>
      </c>
      <c r="M13" s="179">
        <f t="shared" si="2"/>
        <v>52.320000000000007</v>
      </c>
      <c r="N13" s="180" t="s">
        <v>86</v>
      </c>
    </row>
    <row r="14" spans="1:14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14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2">
        <v>8</v>
      </c>
      <c r="G15" s="173" t="s">
        <v>78</v>
      </c>
      <c r="H15" s="175">
        <v>1</v>
      </c>
      <c r="I15" s="176">
        <v>8</v>
      </c>
      <c r="J15" s="176">
        <f t="shared" si="0"/>
        <v>0</v>
      </c>
      <c r="K15" s="177">
        <v>6</v>
      </c>
      <c r="L15" s="178">
        <f t="shared" si="1"/>
        <v>48</v>
      </c>
      <c r="M15" s="179">
        <f t="shared" si="2"/>
        <v>52.320000000000007</v>
      </c>
      <c r="N15" s="180" t="s">
        <v>86</v>
      </c>
    </row>
    <row r="16" spans="1:14" x14ac:dyDescent="0.3">
      <c r="A16" s="171"/>
      <c r="B16" s="72"/>
      <c r="C16" s="173" t="s">
        <v>79</v>
      </c>
      <c r="D16" s="174">
        <v>8</v>
      </c>
      <c r="E16" s="172">
        <v>1</v>
      </c>
      <c r="F16" s="172">
        <v>8</v>
      </c>
      <c r="G16" s="173" t="s">
        <v>79</v>
      </c>
      <c r="H16" s="175">
        <v>1</v>
      </c>
      <c r="I16" s="176">
        <v>8</v>
      </c>
      <c r="J16" s="176">
        <f t="shared" si="0"/>
        <v>0</v>
      </c>
      <c r="K16" s="177">
        <v>6</v>
      </c>
      <c r="L16" s="178">
        <f t="shared" si="1"/>
        <v>48</v>
      </c>
      <c r="M16" s="179">
        <f t="shared" si="2"/>
        <v>52.320000000000007</v>
      </c>
      <c r="N16" s="180" t="s">
        <v>86</v>
      </c>
    </row>
    <row r="17" spans="1:14" x14ac:dyDescent="0.3">
      <c r="A17" s="171"/>
      <c r="B17" s="172"/>
      <c r="C17" s="173" t="s">
        <v>80</v>
      </c>
      <c r="D17" s="174">
        <v>8</v>
      </c>
      <c r="E17" s="172">
        <v>1</v>
      </c>
      <c r="F17" s="172">
        <v>8</v>
      </c>
      <c r="G17" s="173" t="s">
        <v>80</v>
      </c>
      <c r="H17" s="175">
        <v>1</v>
      </c>
      <c r="I17" s="176">
        <v>8</v>
      </c>
      <c r="J17" s="176">
        <f t="shared" si="0"/>
        <v>0</v>
      </c>
      <c r="K17" s="177">
        <v>6</v>
      </c>
      <c r="L17" s="178">
        <f t="shared" si="1"/>
        <v>48</v>
      </c>
      <c r="M17" s="179">
        <f t="shared" si="2"/>
        <v>52.320000000000007</v>
      </c>
      <c r="N17" s="180" t="s">
        <v>86</v>
      </c>
    </row>
    <row r="18" spans="1:14" x14ac:dyDescent="0.3">
      <c r="A18" s="182"/>
      <c r="B18" s="18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2">
        <v>8</v>
      </c>
      <c r="G19" s="173" t="s">
        <v>78</v>
      </c>
      <c r="H19" s="175">
        <v>1</v>
      </c>
      <c r="I19" s="176">
        <v>8</v>
      </c>
      <c r="J19" s="176">
        <f t="shared" si="0"/>
        <v>0</v>
      </c>
      <c r="K19" s="177">
        <v>6</v>
      </c>
      <c r="L19" s="178">
        <f t="shared" si="1"/>
        <v>48</v>
      </c>
      <c r="M19" s="179">
        <f t="shared" si="2"/>
        <v>52.320000000000007</v>
      </c>
      <c r="N19" s="180" t="s">
        <v>86</v>
      </c>
    </row>
    <row r="20" spans="1:14" x14ac:dyDescent="0.3">
      <c r="A20" s="171"/>
      <c r="B20" s="72"/>
      <c r="C20" s="173" t="s">
        <v>79</v>
      </c>
      <c r="D20" s="174">
        <v>8</v>
      </c>
      <c r="E20" s="172">
        <v>1</v>
      </c>
      <c r="F20" s="172">
        <v>8</v>
      </c>
      <c r="G20" s="173" t="s">
        <v>79</v>
      </c>
      <c r="H20" s="175">
        <v>1</v>
      </c>
      <c r="I20" s="176">
        <v>8</v>
      </c>
      <c r="J20" s="176">
        <f t="shared" si="0"/>
        <v>0</v>
      </c>
      <c r="K20" s="177">
        <v>6</v>
      </c>
      <c r="L20" s="178">
        <f t="shared" si="1"/>
        <v>48</v>
      </c>
      <c r="M20" s="179">
        <f t="shared" si="2"/>
        <v>52.320000000000007</v>
      </c>
      <c r="N20" s="180" t="s">
        <v>86</v>
      </c>
    </row>
    <row r="21" spans="1:14" x14ac:dyDescent="0.3">
      <c r="A21" s="171"/>
      <c r="B21" s="172"/>
      <c r="C21" s="173" t="s">
        <v>80</v>
      </c>
      <c r="D21" s="174">
        <v>8</v>
      </c>
      <c r="E21" s="172">
        <v>1</v>
      </c>
      <c r="F21" s="172">
        <v>8</v>
      </c>
      <c r="G21" s="173" t="s">
        <v>80</v>
      </c>
      <c r="H21" s="175">
        <v>1</v>
      </c>
      <c r="I21" s="176">
        <v>8</v>
      </c>
      <c r="J21" s="176">
        <f t="shared" si="0"/>
        <v>0</v>
      </c>
      <c r="K21" s="177">
        <v>6</v>
      </c>
      <c r="L21" s="178">
        <f t="shared" si="1"/>
        <v>48</v>
      </c>
      <c r="M21" s="179">
        <f t="shared" si="2"/>
        <v>52.320000000000007</v>
      </c>
      <c r="N21" s="180" t="s">
        <v>86</v>
      </c>
    </row>
    <row r="22" spans="1:14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x14ac:dyDescent="0.3">
      <c r="A23" s="171">
        <v>42890</v>
      </c>
      <c r="B23" s="72" t="s">
        <v>21</v>
      </c>
      <c r="C23" s="173" t="s">
        <v>78</v>
      </c>
      <c r="D23" s="174">
        <v>8</v>
      </c>
      <c r="E23" s="172">
        <v>1</v>
      </c>
      <c r="F23" s="172">
        <v>8</v>
      </c>
      <c r="G23" s="173" t="s">
        <v>78</v>
      </c>
      <c r="H23" s="175">
        <v>1</v>
      </c>
      <c r="I23" s="176">
        <v>8</v>
      </c>
      <c r="J23" s="176">
        <f t="shared" si="0"/>
        <v>0</v>
      </c>
      <c r="K23" s="177">
        <v>6</v>
      </c>
      <c r="L23" s="178">
        <f t="shared" si="1"/>
        <v>48</v>
      </c>
      <c r="M23" s="179">
        <f t="shared" si="2"/>
        <v>52.320000000000007</v>
      </c>
      <c r="N23" s="180" t="s">
        <v>86</v>
      </c>
    </row>
    <row r="24" spans="1:14" x14ac:dyDescent="0.3">
      <c r="A24" s="171"/>
      <c r="B24" s="181"/>
      <c r="C24" s="173" t="s">
        <v>79</v>
      </c>
      <c r="D24" s="174">
        <v>8</v>
      </c>
      <c r="E24" s="172">
        <v>1</v>
      </c>
      <c r="F24" s="172">
        <v>8</v>
      </c>
      <c r="G24" s="173" t="s">
        <v>79</v>
      </c>
      <c r="H24" s="175">
        <v>1</v>
      </c>
      <c r="I24" s="176">
        <v>8</v>
      </c>
      <c r="J24" s="176">
        <f t="shared" si="0"/>
        <v>0</v>
      </c>
      <c r="K24" s="177">
        <v>6</v>
      </c>
      <c r="L24" s="178">
        <f t="shared" si="1"/>
        <v>48</v>
      </c>
      <c r="M24" s="179">
        <f t="shared" si="2"/>
        <v>52.320000000000007</v>
      </c>
      <c r="N24" s="180" t="s">
        <v>86</v>
      </c>
    </row>
    <row r="25" spans="1:14" x14ac:dyDescent="0.3">
      <c r="A25" s="171"/>
      <c r="B25" s="72"/>
      <c r="C25" s="173" t="s">
        <v>80</v>
      </c>
      <c r="D25" s="174">
        <v>8</v>
      </c>
      <c r="E25" s="172">
        <v>1</v>
      </c>
      <c r="F25" s="172">
        <v>8</v>
      </c>
      <c r="G25" s="173" t="s">
        <v>80</v>
      </c>
      <c r="H25" s="175">
        <v>1</v>
      </c>
      <c r="I25" s="176">
        <v>8</v>
      </c>
      <c r="J25" s="176">
        <f t="shared" si="0"/>
        <v>0</v>
      </c>
      <c r="K25" s="177">
        <v>6</v>
      </c>
      <c r="L25" s="178">
        <f t="shared" si="1"/>
        <v>48</v>
      </c>
      <c r="M25" s="179">
        <f t="shared" si="2"/>
        <v>52.320000000000007</v>
      </c>
      <c r="N25" s="180" t="s">
        <v>86</v>
      </c>
    </row>
    <row r="26" spans="1:14" x14ac:dyDescent="0.3">
      <c r="A26" s="182"/>
      <c r="B26" s="18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x14ac:dyDescent="0.3">
      <c r="A27" s="171">
        <v>42920</v>
      </c>
      <c r="B27" s="172" t="s">
        <v>22</v>
      </c>
      <c r="C27" s="173" t="s">
        <v>78</v>
      </c>
      <c r="D27" s="174">
        <v>8</v>
      </c>
      <c r="E27" s="172">
        <v>1</v>
      </c>
      <c r="F27" s="172">
        <v>8</v>
      </c>
      <c r="G27" s="173" t="s">
        <v>78</v>
      </c>
      <c r="H27" s="175">
        <v>1</v>
      </c>
      <c r="I27" s="176">
        <v>8</v>
      </c>
      <c r="J27" s="176">
        <f t="shared" si="0"/>
        <v>0</v>
      </c>
      <c r="K27" s="177">
        <v>6</v>
      </c>
      <c r="L27" s="178">
        <f t="shared" si="1"/>
        <v>48</v>
      </c>
      <c r="M27" s="179">
        <f t="shared" si="2"/>
        <v>52.320000000000007</v>
      </c>
      <c r="N27" s="180" t="s">
        <v>86</v>
      </c>
    </row>
    <row r="28" spans="1:14" x14ac:dyDescent="0.3">
      <c r="A28" s="171"/>
      <c r="B28" s="72"/>
      <c r="C28" s="173" t="s">
        <v>79</v>
      </c>
      <c r="D28" s="174">
        <v>8</v>
      </c>
      <c r="E28" s="172">
        <v>1</v>
      </c>
      <c r="F28" s="172">
        <v>8</v>
      </c>
      <c r="G28" s="173" t="s">
        <v>79</v>
      </c>
      <c r="H28" s="175">
        <v>1</v>
      </c>
      <c r="I28" s="176">
        <v>8</v>
      </c>
      <c r="J28" s="176">
        <f t="shared" si="0"/>
        <v>0</v>
      </c>
      <c r="K28" s="177">
        <v>6</v>
      </c>
      <c r="L28" s="178">
        <f t="shared" si="1"/>
        <v>48</v>
      </c>
      <c r="M28" s="179">
        <f t="shared" si="2"/>
        <v>52.320000000000007</v>
      </c>
      <c r="N28" s="180" t="s">
        <v>86</v>
      </c>
    </row>
    <row r="29" spans="1:14" x14ac:dyDescent="0.3">
      <c r="A29" s="171"/>
      <c r="B29" s="172"/>
      <c r="C29" s="173" t="s">
        <v>80</v>
      </c>
      <c r="D29" s="174">
        <v>8</v>
      </c>
      <c r="E29" s="172">
        <v>1</v>
      </c>
      <c r="F29" s="172">
        <v>8</v>
      </c>
      <c r="G29" s="173" t="s">
        <v>80</v>
      </c>
      <c r="H29" s="175">
        <v>1</v>
      </c>
      <c r="I29" s="176">
        <v>8</v>
      </c>
      <c r="J29" s="176">
        <f t="shared" si="0"/>
        <v>0</v>
      </c>
      <c r="K29" s="177">
        <v>6</v>
      </c>
      <c r="L29" s="178">
        <f t="shared" si="1"/>
        <v>48</v>
      </c>
      <c r="M29" s="179">
        <f t="shared" si="2"/>
        <v>52.320000000000007</v>
      </c>
      <c r="N29" s="180" t="s">
        <v>86</v>
      </c>
    </row>
    <row r="30" spans="1:14" x14ac:dyDescent="0.3">
      <c r="A30" s="182"/>
      <c r="B30" s="183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x14ac:dyDescent="0.3">
      <c r="A31" s="171">
        <v>42951</v>
      </c>
      <c r="B31" s="172" t="s">
        <v>15</v>
      </c>
      <c r="C31" s="173" t="s">
        <v>78</v>
      </c>
      <c r="D31" s="174">
        <v>8</v>
      </c>
      <c r="E31" s="172">
        <v>1</v>
      </c>
      <c r="F31" s="172">
        <v>8</v>
      </c>
      <c r="G31" s="173" t="s">
        <v>78</v>
      </c>
      <c r="H31" s="175">
        <v>1</v>
      </c>
      <c r="I31" s="176">
        <v>8</v>
      </c>
      <c r="J31" s="176">
        <f t="shared" si="0"/>
        <v>0</v>
      </c>
      <c r="K31" s="177">
        <v>6</v>
      </c>
      <c r="L31" s="178">
        <f t="shared" si="1"/>
        <v>48</v>
      </c>
      <c r="M31" s="179">
        <f t="shared" si="2"/>
        <v>52.320000000000007</v>
      </c>
      <c r="N31" s="180" t="s">
        <v>86</v>
      </c>
    </row>
    <row r="32" spans="1:14" x14ac:dyDescent="0.3">
      <c r="A32" s="171"/>
      <c r="B32" s="72"/>
      <c r="C32" s="173" t="s">
        <v>79</v>
      </c>
      <c r="D32" s="174">
        <v>8</v>
      </c>
      <c r="E32" s="172">
        <v>1</v>
      </c>
      <c r="F32" s="172">
        <v>8</v>
      </c>
      <c r="G32" s="173" t="s">
        <v>79</v>
      </c>
      <c r="H32" s="175">
        <v>1</v>
      </c>
      <c r="I32" s="176">
        <v>8</v>
      </c>
      <c r="J32" s="176">
        <f t="shared" si="0"/>
        <v>0</v>
      </c>
      <c r="K32" s="177">
        <v>6</v>
      </c>
      <c r="L32" s="178">
        <f t="shared" si="1"/>
        <v>48</v>
      </c>
      <c r="M32" s="179">
        <f t="shared" si="2"/>
        <v>52.320000000000007</v>
      </c>
      <c r="N32" s="180" t="s">
        <v>86</v>
      </c>
    </row>
    <row r="33" spans="1:14" x14ac:dyDescent="0.3">
      <c r="A33" s="171"/>
      <c r="B33" s="172"/>
      <c r="C33" s="173" t="s">
        <v>80</v>
      </c>
      <c r="D33" s="174">
        <v>8</v>
      </c>
      <c r="E33" s="172">
        <v>1</v>
      </c>
      <c r="F33" s="172">
        <v>8</v>
      </c>
      <c r="G33" s="173" t="s">
        <v>80</v>
      </c>
      <c r="H33" s="175">
        <v>1</v>
      </c>
      <c r="I33" s="176">
        <v>8</v>
      </c>
      <c r="J33" s="176">
        <f t="shared" si="0"/>
        <v>0</v>
      </c>
      <c r="K33" s="177">
        <v>6</v>
      </c>
      <c r="L33" s="178">
        <f t="shared" si="1"/>
        <v>48</v>
      </c>
      <c r="M33" s="179">
        <f t="shared" si="2"/>
        <v>52.320000000000007</v>
      </c>
      <c r="N33" s="180" t="s">
        <v>86</v>
      </c>
    </row>
    <row r="34" spans="1:14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2">
        <v>8</v>
      </c>
      <c r="G35" s="173" t="s">
        <v>78</v>
      </c>
      <c r="H35" s="175">
        <v>1</v>
      </c>
      <c r="I35" s="176">
        <v>8</v>
      </c>
      <c r="J35" s="176">
        <f t="shared" si="0"/>
        <v>0</v>
      </c>
      <c r="K35" s="177">
        <v>6</v>
      </c>
      <c r="L35" s="178">
        <f t="shared" si="1"/>
        <v>48</v>
      </c>
      <c r="M35" s="179">
        <f t="shared" si="2"/>
        <v>52.320000000000007</v>
      </c>
      <c r="N35" s="180" t="s">
        <v>86</v>
      </c>
    </row>
    <row r="36" spans="1:14" x14ac:dyDescent="0.3">
      <c r="A36" s="171"/>
      <c r="B36" s="181"/>
      <c r="C36" s="173" t="s">
        <v>79</v>
      </c>
      <c r="D36" s="174">
        <v>8</v>
      </c>
      <c r="E36" s="172">
        <v>1</v>
      </c>
      <c r="F36" s="172">
        <v>8</v>
      </c>
      <c r="G36" s="173" t="s">
        <v>79</v>
      </c>
      <c r="H36" s="175">
        <v>1</v>
      </c>
      <c r="I36" s="176">
        <v>8</v>
      </c>
      <c r="J36" s="176">
        <f t="shared" si="0"/>
        <v>0</v>
      </c>
      <c r="K36" s="177">
        <v>6</v>
      </c>
      <c r="L36" s="178">
        <f t="shared" si="1"/>
        <v>48</v>
      </c>
      <c r="M36" s="179">
        <f t="shared" si="2"/>
        <v>52.320000000000007</v>
      </c>
      <c r="N36" s="180" t="s">
        <v>86</v>
      </c>
    </row>
    <row r="37" spans="1:14" x14ac:dyDescent="0.3">
      <c r="A37" s="171"/>
      <c r="B37" s="181"/>
      <c r="C37" s="173" t="s">
        <v>80</v>
      </c>
      <c r="D37" s="174">
        <v>8</v>
      </c>
      <c r="E37" s="172">
        <v>1</v>
      </c>
      <c r="F37" s="172">
        <v>8</v>
      </c>
      <c r="G37" s="173" t="s">
        <v>80</v>
      </c>
      <c r="H37" s="175">
        <v>1</v>
      </c>
      <c r="I37" s="176">
        <v>8</v>
      </c>
      <c r="J37" s="176">
        <f t="shared" si="0"/>
        <v>0</v>
      </c>
      <c r="K37" s="177">
        <v>6</v>
      </c>
      <c r="L37" s="178">
        <f t="shared" si="1"/>
        <v>48</v>
      </c>
      <c r="M37" s="179">
        <f t="shared" si="2"/>
        <v>52.320000000000007</v>
      </c>
      <c r="N37" s="180" t="s">
        <v>86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2">
        <v>8</v>
      </c>
      <c r="G39" s="173" t="s">
        <v>78</v>
      </c>
      <c r="H39" s="175">
        <v>1</v>
      </c>
      <c r="I39" s="176">
        <v>8</v>
      </c>
      <c r="J39" s="176">
        <f t="shared" si="0"/>
        <v>0</v>
      </c>
      <c r="K39" s="177">
        <v>6</v>
      </c>
      <c r="L39" s="178">
        <f t="shared" si="1"/>
        <v>48</v>
      </c>
      <c r="M39" s="179">
        <f t="shared" si="2"/>
        <v>52.320000000000007</v>
      </c>
      <c r="N39" s="180" t="s">
        <v>86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1</v>
      </c>
      <c r="F40" s="172">
        <v>8</v>
      </c>
      <c r="G40" s="173" t="s">
        <v>79</v>
      </c>
      <c r="H40" s="175">
        <v>1</v>
      </c>
      <c r="I40" s="176">
        <v>8</v>
      </c>
      <c r="J40" s="176">
        <f t="shared" si="0"/>
        <v>0</v>
      </c>
      <c r="K40" s="177">
        <v>6</v>
      </c>
      <c r="L40" s="178">
        <f t="shared" si="1"/>
        <v>48</v>
      </c>
      <c r="M40" s="179">
        <f t="shared" si="2"/>
        <v>52.320000000000007</v>
      </c>
      <c r="N40" s="180" t="s">
        <v>86</v>
      </c>
    </row>
    <row r="41" spans="1:14" x14ac:dyDescent="0.3">
      <c r="A41" s="171"/>
      <c r="B41" s="181"/>
      <c r="C41" s="173" t="s">
        <v>80</v>
      </c>
      <c r="D41" s="174">
        <v>8</v>
      </c>
      <c r="E41" s="172">
        <v>1</v>
      </c>
      <c r="F41" s="172">
        <v>8</v>
      </c>
      <c r="G41" s="173" t="s">
        <v>80</v>
      </c>
      <c r="H41" s="175">
        <v>1</v>
      </c>
      <c r="I41" s="176">
        <v>8</v>
      </c>
      <c r="J41" s="176">
        <f t="shared" si="0"/>
        <v>0</v>
      </c>
      <c r="K41" s="177">
        <v>6</v>
      </c>
      <c r="L41" s="178">
        <f t="shared" si="1"/>
        <v>48</v>
      </c>
      <c r="M41" s="179">
        <f t="shared" si="2"/>
        <v>52.320000000000007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2">
        <v>8</v>
      </c>
      <c r="G43" s="173" t="s">
        <v>78</v>
      </c>
      <c r="H43" s="175">
        <v>1</v>
      </c>
      <c r="I43" s="176">
        <v>8</v>
      </c>
      <c r="J43" s="176">
        <f t="shared" si="0"/>
        <v>0</v>
      </c>
      <c r="K43" s="177">
        <v>6</v>
      </c>
      <c r="L43" s="178">
        <f t="shared" si="1"/>
        <v>48</v>
      </c>
      <c r="M43" s="179">
        <f t="shared" si="2"/>
        <v>52.320000000000007</v>
      </c>
      <c r="N43" s="180" t="s">
        <v>86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2">
        <v>8</v>
      </c>
      <c r="G44" s="173" t="s">
        <v>79</v>
      </c>
      <c r="H44" s="175">
        <v>1</v>
      </c>
      <c r="I44" s="176">
        <v>8</v>
      </c>
      <c r="J44" s="176">
        <f t="shared" si="0"/>
        <v>0</v>
      </c>
      <c r="K44" s="177">
        <v>6</v>
      </c>
      <c r="L44" s="178">
        <f t="shared" si="1"/>
        <v>48</v>
      </c>
      <c r="M44" s="179">
        <f t="shared" si="2"/>
        <v>52.320000000000007</v>
      </c>
      <c r="N44" s="180" t="s">
        <v>86</v>
      </c>
    </row>
    <row r="45" spans="1:14" x14ac:dyDescent="0.3">
      <c r="A45" s="171"/>
      <c r="B45" s="181"/>
      <c r="C45" s="173" t="s">
        <v>80</v>
      </c>
      <c r="D45" s="174">
        <v>8</v>
      </c>
      <c r="E45" s="172">
        <v>1</v>
      </c>
      <c r="F45" s="172">
        <v>8</v>
      </c>
      <c r="G45" s="173" t="s">
        <v>80</v>
      </c>
      <c r="H45" s="175">
        <v>1</v>
      </c>
      <c r="I45" s="176">
        <v>8</v>
      </c>
      <c r="J45" s="176">
        <f t="shared" si="0"/>
        <v>0</v>
      </c>
      <c r="K45" s="177">
        <v>6</v>
      </c>
      <c r="L45" s="178">
        <f t="shared" si="1"/>
        <v>48</v>
      </c>
      <c r="M45" s="179">
        <f t="shared" si="2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2">
        <v>8</v>
      </c>
      <c r="G47" s="173" t="s">
        <v>78</v>
      </c>
      <c r="H47" s="175">
        <v>1</v>
      </c>
      <c r="I47" s="176">
        <v>8</v>
      </c>
      <c r="J47" s="176">
        <f t="shared" si="0"/>
        <v>0</v>
      </c>
      <c r="K47" s="177">
        <v>6</v>
      </c>
      <c r="L47" s="178">
        <f t="shared" si="1"/>
        <v>48</v>
      </c>
      <c r="M47" s="179">
        <f t="shared" si="2"/>
        <v>52.320000000000007</v>
      </c>
      <c r="N47" s="180" t="s">
        <v>86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2">
        <v>8</v>
      </c>
      <c r="G48" s="173" t="s">
        <v>79</v>
      </c>
      <c r="H48" s="175">
        <v>1</v>
      </c>
      <c r="I48" s="176">
        <v>8</v>
      </c>
      <c r="J48" s="176">
        <f t="shared" si="0"/>
        <v>0</v>
      </c>
      <c r="K48" s="177">
        <v>6</v>
      </c>
      <c r="L48" s="178">
        <f t="shared" si="1"/>
        <v>48</v>
      </c>
      <c r="M48" s="179">
        <f t="shared" si="2"/>
        <v>52.320000000000007</v>
      </c>
      <c r="N48" s="180" t="s">
        <v>86</v>
      </c>
    </row>
    <row r="49" spans="1:14" x14ac:dyDescent="0.3">
      <c r="A49" s="171"/>
      <c r="B49" s="181"/>
      <c r="C49" s="173" t="s">
        <v>80</v>
      </c>
      <c r="D49" s="174">
        <v>8</v>
      </c>
      <c r="E49" s="172">
        <v>1</v>
      </c>
      <c r="F49" s="172">
        <v>8</v>
      </c>
      <c r="G49" s="173" t="s">
        <v>80</v>
      </c>
      <c r="H49" s="175">
        <v>1</v>
      </c>
      <c r="I49" s="176">
        <v>8</v>
      </c>
      <c r="J49" s="176">
        <f t="shared" si="0"/>
        <v>0</v>
      </c>
      <c r="K49" s="177">
        <v>6</v>
      </c>
      <c r="L49" s="178">
        <f t="shared" si="1"/>
        <v>48</v>
      </c>
      <c r="M49" s="179">
        <f t="shared" si="2"/>
        <v>52.320000000000007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2">
        <v>8</v>
      </c>
      <c r="G51" s="173" t="s">
        <v>78</v>
      </c>
      <c r="H51" s="175">
        <v>1</v>
      </c>
      <c r="I51" s="176">
        <v>8</v>
      </c>
      <c r="J51" s="176">
        <f t="shared" si="0"/>
        <v>0</v>
      </c>
      <c r="K51" s="177">
        <v>6</v>
      </c>
      <c r="L51" s="178">
        <f t="shared" si="1"/>
        <v>48</v>
      </c>
      <c r="M51" s="179">
        <f t="shared" si="2"/>
        <v>52.320000000000007</v>
      </c>
      <c r="N51" s="180" t="s">
        <v>86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2">
        <v>8</v>
      </c>
      <c r="G52" s="173" t="s">
        <v>79</v>
      </c>
      <c r="H52" s="175">
        <v>1</v>
      </c>
      <c r="I52" s="176">
        <v>8</v>
      </c>
      <c r="J52" s="176">
        <f t="shared" si="0"/>
        <v>0</v>
      </c>
      <c r="K52" s="177">
        <v>6</v>
      </c>
      <c r="L52" s="178">
        <f t="shared" si="1"/>
        <v>48</v>
      </c>
      <c r="M52" s="179">
        <f t="shared" si="2"/>
        <v>52.320000000000007</v>
      </c>
      <c r="N52" s="180" t="s">
        <v>86</v>
      </c>
    </row>
    <row r="53" spans="1:14" x14ac:dyDescent="0.3">
      <c r="A53" s="171"/>
      <c r="B53" s="181"/>
      <c r="C53" s="173" t="s">
        <v>80</v>
      </c>
      <c r="D53" s="174">
        <v>8</v>
      </c>
      <c r="E53" s="172">
        <v>1</v>
      </c>
      <c r="F53" s="172">
        <v>8</v>
      </c>
      <c r="G53" s="173" t="s">
        <v>80</v>
      </c>
      <c r="H53" s="175">
        <v>1</v>
      </c>
      <c r="I53" s="176">
        <v>8</v>
      </c>
      <c r="J53" s="176">
        <f t="shared" si="0"/>
        <v>0</v>
      </c>
      <c r="K53" s="177">
        <v>6</v>
      </c>
      <c r="L53" s="178">
        <f t="shared" si="1"/>
        <v>48</v>
      </c>
      <c r="M53" s="179">
        <f t="shared" si="2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3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si="0"/>
        <v>0</v>
      </c>
      <c r="K55" s="177">
        <v>6</v>
      </c>
      <c r="L55" s="178">
        <f t="shared" si="1"/>
        <v>48</v>
      </c>
      <c r="M55" s="179">
        <f t="shared" si="2"/>
        <v>52.320000000000007</v>
      </c>
      <c r="N55" s="180" t="s">
        <v>86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0"/>
        <v>0</v>
      </c>
      <c r="K56" s="177">
        <v>6</v>
      </c>
      <c r="L56" s="178">
        <f t="shared" si="1"/>
        <v>48</v>
      </c>
      <c r="M56" s="179">
        <f t="shared" si="2"/>
        <v>52.320000000000007</v>
      </c>
      <c r="N56" s="180" t="s">
        <v>86</v>
      </c>
    </row>
    <row r="57" spans="1:14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0"/>
        <v>0</v>
      </c>
      <c r="K57" s="177">
        <v>6</v>
      </c>
      <c r="L57" s="178">
        <f t="shared" si="1"/>
        <v>48</v>
      </c>
      <c r="M57" s="179">
        <f t="shared" si="2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v>0</v>
      </c>
      <c r="K59" s="177">
        <v>6</v>
      </c>
      <c r="L59" s="178">
        <f t="shared" si="1"/>
        <v>48</v>
      </c>
      <c r="M59" s="179">
        <f t="shared" si="2"/>
        <v>52.320000000000007</v>
      </c>
      <c r="N59" s="180" t="s">
        <v>86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v>0</v>
      </c>
      <c r="K60" s="177">
        <v>6</v>
      </c>
      <c r="L60" s="178">
        <f t="shared" si="1"/>
        <v>48</v>
      </c>
      <c r="M60" s="179">
        <f t="shared" si="2"/>
        <v>52.320000000000007</v>
      </c>
      <c r="N60" s="180" t="s">
        <v>86</v>
      </c>
    </row>
    <row r="61" spans="1:14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v>0</v>
      </c>
      <c r="K61" s="177">
        <v>6</v>
      </c>
      <c r="L61" s="178">
        <f t="shared" si="1"/>
        <v>48</v>
      </c>
      <c r="M61" s="179">
        <f t="shared" si="2"/>
        <v>52.320000000000007</v>
      </c>
      <c r="N61" s="180" t="s">
        <v>86</v>
      </c>
    </row>
    <row r="62" spans="1:14" x14ac:dyDescent="0.3">
      <c r="A62" s="126"/>
      <c r="B62" s="136"/>
      <c r="C62" s="128"/>
      <c r="D62" s="129"/>
      <c r="E62" s="127"/>
      <c r="F62" s="127"/>
      <c r="G62" s="128"/>
      <c r="H62" s="130"/>
      <c r="I62" s="131"/>
      <c r="J62" s="131"/>
      <c r="K62" s="132"/>
      <c r="L62" s="133"/>
      <c r="M62" s="134"/>
      <c r="N62" s="135"/>
    </row>
    <row r="63" spans="1:14" ht="15" thickBot="1" x14ac:dyDescent="0.35">
      <c r="A63" s="126"/>
      <c r="B63" s="127"/>
      <c r="C63" s="128"/>
      <c r="D63" s="129"/>
      <c r="E63" s="127"/>
      <c r="F63" s="127"/>
      <c r="G63" s="128"/>
      <c r="H63" s="130"/>
      <c r="I63" s="131"/>
      <c r="J63" s="131"/>
      <c r="K63" s="132"/>
      <c r="L63" s="133"/>
      <c r="M63" s="134"/>
      <c r="N63" s="135"/>
    </row>
    <row r="64" spans="1:14" ht="18" thickBot="1" x14ac:dyDescent="0.35">
      <c r="A64" s="226" t="s">
        <v>144</v>
      </c>
      <c r="B64" s="229"/>
      <c r="C64" s="229"/>
      <c r="D64" s="230"/>
      <c r="E64" s="137"/>
      <c r="F64" s="138">
        <v>360</v>
      </c>
      <c r="G64" s="137"/>
      <c r="H64" s="139"/>
      <c r="I64" s="140">
        <v>360</v>
      </c>
      <c r="J64" s="140">
        <v>0</v>
      </c>
      <c r="K64" s="141"/>
      <c r="L64" s="141">
        <f>SUM(L3:L63)</f>
        <v>2160</v>
      </c>
      <c r="M64" s="142">
        <f>SUM(M3:M63)</f>
        <v>2354.4</v>
      </c>
      <c r="N64" s="143" t="s">
        <v>23</v>
      </c>
    </row>
    <row r="65" spans="12:12" x14ac:dyDescent="0.3">
      <c r="L65" s="207"/>
    </row>
  </sheetData>
  <mergeCells count="2">
    <mergeCell ref="A1:N1"/>
    <mergeCell ref="A64:D6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15"/>
  <sheetViews>
    <sheetView topLeftCell="A33" zoomScale="124" zoomScaleNormal="124" workbookViewId="0">
      <selection activeCell="I39" sqref="I39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33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60">
        <v>42381</v>
      </c>
      <c r="B3" s="61" t="s">
        <v>21</v>
      </c>
      <c r="C3" s="62" t="s">
        <v>27</v>
      </c>
      <c r="D3" s="63">
        <v>5</v>
      </c>
      <c r="E3" s="61">
        <v>1</v>
      </c>
      <c r="F3" s="63">
        <v>5</v>
      </c>
      <c r="G3" s="62" t="s">
        <v>27</v>
      </c>
      <c r="H3" s="64">
        <v>1</v>
      </c>
      <c r="I3" s="65">
        <v>5</v>
      </c>
      <c r="J3" s="65">
        <f t="shared" ref="J3:J8" si="0">I3-F3</f>
        <v>0</v>
      </c>
      <c r="K3" s="66">
        <v>6</v>
      </c>
      <c r="L3" s="67">
        <f>SUM(I3*K3)</f>
        <v>30</v>
      </c>
      <c r="M3" s="68">
        <f t="shared" ref="M3:M8" si="1">SUM(I3*K3*1.09)</f>
        <v>32.700000000000003</v>
      </c>
      <c r="N3" s="69" t="s">
        <v>16</v>
      </c>
    </row>
    <row r="4" spans="1:21" s="70" customFormat="1" ht="17.25" customHeight="1" x14ac:dyDescent="0.3">
      <c r="A4" s="60"/>
      <c r="B4" s="61"/>
      <c r="C4" s="62" t="s">
        <v>28</v>
      </c>
      <c r="D4" s="63">
        <v>3</v>
      </c>
      <c r="E4" s="61">
        <v>1</v>
      </c>
      <c r="F4" s="63">
        <v>3</v>
      </c>
      <c r="G4" s="62" t="s">
        <v>28</v>
      </c>
      <c r="H4" s="64">
        <v>1</v>
      </c>
      <c r="I4" s="65">
        <v>3</v>
      </c>
      <c r="J4" s="65">
        <f t="shared" si="0"/>
        <v>0</v>
      </c>
      <c r="K4" s="66">
        <v>6</v>
      </c>
      <c r="L4" s="67">
        <f t="shared" ref="L4:L8" si="2">SUM(I4*K4)</f>
        <v>18</v>
      </c>
      <c r="M4" s="68">
        <f t="shared" si="1"/>
        <v>19.62</v>
      </c>
      <c r="N4" s="69" t="s">
        <v>16</v>
      </c>
    </row>
    <row r="5" spans="1:21" s="70" customFormat="1" ht="17.25" customHeight="1" x14ac:dyDescent="0.3">
      <c r="A5" s="60"/>
      <c r="B5" s="71"/>
      <c r="C5" s="62" t="s">
        <v>45</v>
      </c>
      <c r="D5" s="63">
        <v>5</v>
      </c>
      <c r="E5" s="61">
        <v>1</v>
      </c>
      <c r="F5" s="63">
        <v>5</v>
      </c>
      <c r="G5" s="62" t="s">
        <v>45</v>
      </c>
      <c r="H5" s="64">
        <v>1</v>
      </c>
      <c r="I5" s="65">
        <v>5</v>
      </c>
      <c r="J5" s="65">
        <f t="shared" si="0"/>
        <v>0</v>
      </c>
      <c r="K5" s="66">
        <v>6</v>
      </c>
      <c r="L5" s="67">
        <f t="shared" si="2"/>
        <v>30</v>
      </c>
      <c r="M5" s="68">
        <f t="shared" si="1"/>
        <v>32.700000000000003</v>
      </c>
      <c r="N5" s="69" t="s">
        <v>16</v>
      </c>
    </row>
    <row r="6" spans="1:21" s="70" customFormat="1" ht="17.25" customHeight="1" x14ac:dyDescent="0.3">
      <c r="A6" s="60"/>
      <c r="B6" s="71"/>
      <c r="C6" s="62" t="s">
        <v>46</v>
      </c>
      <c r="D6" s="63">
        <v>3</v>
      </c>
      <c r="E6" s="61">
        <v>1</v>
      </c>
      <c r="F6" s="63">
        <v>3</v>
      </c>
      <c r="G6" s="62" t="s">
        <v>46</v>
      </c>
      <c r="H6" s="64">
        <v>1</v>
      </c>
      <c r="I6" s="65">
        <v>3</v>
      </c>
      <c r="J6" s="65">
        <f t="shared" si="0"/>
        <v>0</v>
      </c>
      <c r="K6" s="66">
        <v>6</v>
      </c>
      <c r="L6" s="67">
        <f t="shared" si="2"/>
        <v>18</v>
      </c>
      <c r="M6" s="68">
        <f t="shared" si="1"/>
        <v>19.62</v>
      </c>
      <c r="N6" s="69" t="s">
        <v>16</v>
      </c>
    </row>
    <row r="7" spans="1:21" s="70" customFormat="1" ht="17.25" customHeight="1" x14ac:dyDescent="0.3">
      <c r="A7" s="60"/>
      <c r="B7" s="71"/>
      <c r="C7" s="62" t="s">
        <v>29</v>
      </c>
      <c r="D7" s="63">
        <v>6</v>
      </c>
      <c r="E7" s="61">
        <v>1</v>
      </c>
      <c r="F7" s="63">
        <v>6</v>
      </c>
      <c r="G7" s="62" t="s">
        <v>29</v>
      </c>
      <c r="H7" s="64">
        <v>1</v>
      </c>
      <c r="I7" s="65">
        <v>6</v>
      </c>
      <c r="J7" s="65">
        <f t="shared" si="0"/>
        <v>0</v>
      </c>
      <c r="K7" s="66">
        <v>6</v>
      </c>
      <c r="L7" s="67">
        <f t="shared" si="2"/>
        <v>36</v>
      </c>
      <c r="M7" s="68">
        <f t="shared" si="1"/>
        <v>39.24</v>
      </c>
      <c r="N7" s="69" t="s">
        <v>16</v>
      </c>
    </row>
    <row r="8" spans="1:21" s="70" customFormat="1" ht="17.25" customHeight="1" x14ac:dyDescent="0.3">
      <c r="A8" s="60"/>
      <c r="B8" s="71"/>
      <c r="C8" s="62" t="s">
        <v>30</v>
      </c>
      <c r="D8" s="63">
        <v>2</v>
      </c>
      <c r="E8" s="61">
        <v>1</v>
      </c>
      <c r="F8" s="63">
        <v>2</v>
      </c>
      <c r="G8" s="62" t="s">
        <v>30</v>
      </c>
      <c r="H8" s="64">
        <v>1</v>
      </c>
      <c r="I8" s="65">
        <v>2</v>
      </c>
      <c r="J8" s="65">
        <f t="shared" si="0"/>
        <v>0</v>
      </c>
      <c r="K8" s="66">
        <v>6</v>
      </c>
      <c r="L8" s="67">
        <f t="shared" si="2"/>
        <v>12</v>
      </c>
      <c r="M8" s="68">
        <f t="shared" si="1"/>
        <v>13.080000000000002</v>
      </c>
      <c r="N8" s="69" t="s">
        <v>16</v>
      </c>
    </row>
    <row r="9" spans="1:21" ht="17.25" customHeight="1" x14ac:dyDescent="0.3">
      <c r="A9" s="9"/>
      <c r="B9" s="11"/>
      <c r="C9" s="11"/>
      <c r="D9" s="12"/>
      <c r="E9" s="10"/>
      <c r="F9" s="10"/>
      <c r="G9" s="11"/>
      <c r="H9" s="13"/>
      <c r="I9" s="14"/>
      <c r="J9" s="14"/>
      <c r="K9" s="15"/>
      <c r="L9" s="16"/>
      <c r="M9" s="17"/>
      <c r="N9" s="18"/>
    </row>
    <row r="10" spans="1:21" s="70" customFormat="1" ht="17.25" customHeight="1" x14ac:dyDescent="0.3">
      <c r="A10" s="60">
        <v>42412</v>
      </c>
      <c r="B10" s="72" t="s">
        <v>22</v>
      </c>
      <c r="C10" s="62" t="s">
        <v>27</v>
      </c>
      <c r="D10" s="63">
        <v>5</v>
      </c>
      <c r="E10" s="61">
        <v>1</v>
      </c>
      <c r="F10" s="63">
        <v>5</v>
      </c>
      <c r="G10" s="62" t="s">
        <v>27</v>
      </c>
      <c r="H10" s="64">
        <v>1</v>
      </c>
      <c r="I10" s="65">
        <v>5</v>
      </c>
      <c r="J10" s="65">
        <f t="shared" ref="J10:J15" si="3">I10-F10</f>
        <v>0</v>
      </c>
      <c r="K10" s="66">
        <v>6</v>
      </c>
      <c r="L10" s="67">
        <f>SUM(I10*K10)</f>
        <v>30</v>
      </c>
      <c r="M10" s="68">
        <f t="shared" ref="M10:M15" si="4">SUM(I10*K10*1.09)</f>
        <v>32.700000000000003</v>
      </c>
      <c r="N10" s="69" t="s">
        <v>16</v>
      </c>
    </row>
    <row r="11" spans="1:21" s="70" customFormat="1" ht="17.25" customHeight="1" x14ac:dyDescent="0.3">
      <c r="A11" s="60"/>
      <c r="B11" s="71"/>
      <c r="C11" s="62" t="s">
        <v>28</v>
      </c>
      <c r="D11" s="63">
        <v>3</v>
      </c>
      <c r="E11" s="61">
        <v>1</v>
      </c>
      <c r="F11" s="63">
        <v>3</v>
      </c>
      <c r="G11" s="62" t="s">
        <v>28</v>
      </c>
      <c r="H11" s="64">
        <v>1</v>
      </c>
      <c r="I11" s="65">
        <v>3</v>
      </c>
      <c r="J11" s="65">
        <f t="shared" si="3"/>
        <v>0</v>
      </c>
      <c r="K11" s="66">
        <v>6</v>
      </c>
      <c r="L11" s="67">
        <f t="shared" ref="L11:L15" si="5">SUM(I11*K11)</f>
        <v>18</v>
      </c>
      <c r="M11" s="68">
        <f t="shared" si="4"/>
        <v>19.62</v>
      </c>
      <c r="N11" s="69" t="s">
        <v>16</v>
      </c>
      <c r="O11" s="73"/>
      <c r="P11" s="73"/>
      <c r="Q11" s="73"/>
      <c r="R11" s="73"/>
      <c r="S11" s="73"/>
      <c r="T11" s="73"/>
      <c r="U11" s="73"/>
    </row>
    <row r="12" spans="1:21" s="70" customFormat="1" ht="17.25" customHeight="1" x14ac:dyDescent="0.3">
      <c r="A12" s="60"/>
      <c r="B12" s="71"/>
      <c r="C12" s="62" t="s">
        <v>45</v>
      </c>
      <c r="D12" s="63">
        <v>5</v>
      </c>
      <c r="E12" s="61">
        <v>1</v>
      </c>
      <c r="F12" s="63">
        <v>5</v>
      </c>
      <c r="G12" s="62" t="s">
        <v>45</v>
      </c>
      <c r="H12" s="64">
        <v>1</v>
      </c>
      <c r="I12" s="65">
        <v>5</v>
      </c>
      <c r="J12" s="65">
        <f t="shared" si="3"/>
        <v>0</v>
      </c>
      <c r="K12" s="66">
        <v>6</v>
      </c>
      <c r="L12" s="67">
        <f t="shared" si="5"/>
        <v>30</v>
      </c>
      <c r="M12" s="68">
        <f t="shared" si="4"/>
        <v>32.700000000000003</v>
      </c>
      <c r="N12" s="69" t="s">
        <v>16</v>
      </c>
      <c r="O12" s="73"/>
      <c r="P12" s="73"/>
      <c r="Q12" s="73"/>
      <c r="R12" s="73"/>
      <c r="S12" s="73"/>
      <c r="T12" s="73"/>
      <c r="U12" s="73"/>
    </row>
    <row r="13" spans="1:21" s="70" customFormat="1" ht="17.25" customHeight="1" x14ac:dyDescent="0.3">
      <c r="A13" s="60"/>
      <c r="B13" s="72"/>
      <c r="C13" s="62" t="s">
        <v>46</v>
      </c>
      <c r="D13" s="63">
        <v>3</v>
      </c>
      <c r="E13" s="61">
        <v>1</v>
      </c>
      <c r="F13" s="63">
        <v>3</v>
      </c>
      <c r="G13" s="62" t="s">
        <v>46</v>
      </c>
      <c r="H13" s="64">
        <v>1</v>
      </c>
      <c r="I13" s="65">
        <v>3</v>
      </c>
      <c r="J13" s="65">
        <f t="shared" si="3"/>
        <v>0</v>
      </c>
      <c r="K13" s="66">
        <v>6</v>
      </c>
      <c r="L13" s="67">
        <f t="shared" si="5"/>
        <v>18</v>
      </c>
      <c r="M13" s="68">
        <f t="shared" si="4"/>
        <v>19.62</v>
      </c>
      <c r="N13" s="69" t="s">
        <v>16</v>
      </c>
    </row>
    <row r="14" spans="1:21" s="70" customFormat="1" ht="17.25" customHeight="1" x14ac:dyDescent="0.3">
      <c r="A14" s="60"/>
      <c r="B14" s="61"/>
      <c r="C14" s="62" t="s">
        <v>29</v>
      </c>
      <c r="D14" s="63">
        <v>6</v>
      </c>
      <c r="E14" s="61">
        <v>1</v>
      </c>
      <c r="F14" s="63">
        <v>6</v>
      </c>
      <c r="G14" s="62" t="s">
        <v>29</v>
      </c>
      <c r="H14" s="64">
        <v>1</v>
      </c>
      <c r="I14" s="65">
        <v>6</v>
      </c>
      <c r="J14" s="65">
        <f t="shared" si="3"/>
        <v>0</v>
      </c>
      <c r="K14" s="66">
        <v>6</v>
      </c>
      <c r="L14" s="67">
        <f t="shared" si="5"/>
        <v>36</v>
      </c>
      <c r="M14" s="68">
        <f t="shared" si="4"/>
        <v>39.24</v>
      </c>
      <c r="N14" s="69" t="s">
        <v>16</v>
      </c>
    </row>
    <row r="15" spans="1:21" s="70" customFormat="1" ht="17.25" customHeight="1" x14ac:dyDescent="0.3">
      <c r="A15" s="60"/>
      <c r="B15" s="61"/>
      <c r="C15" s="62" t="s">
        <v>30</v>
      </c>
      <c r="D15" s="63">
        <v>2</v>
      </c>
      <c r="E15" s="61">
        <v>1</v>
      </c>
      <c r="F15" s="63">
        <v>2</v>
      </c>
      <c r="G15" s="62" t="s">
        <v>30</v>
      </c>
      <c r="H15" s="64">
        <v>1</v>
      </c>
      <c r="I15" s="65">
        <v>2</v>
      </c>
      <c r="J15" s="65">
        <f t="shared" si="3"/>
        <v>0</v>
      </c>
      <c r="K15" s="66">
        <v>6</v>
      </c>
      <c r="L15" s="67">
        <f t="shared" si="5"/>
        <v>12</v>
      </c>
      <c r="M15" s="68">
        <f t="shared" si="4"/>
        <v>13.080000000000002</v>
      </c>
      <c r="N15" s="69" t="s">
        <v>16</v>
      </c>
    </row>
    <row r="16" spans="1:21" ht="17.25" customHeight="1" x14ac:dyDescent="0.3">
      <c r="A16" s="9"/>
      <c r="B16" s="10"/>
      <c r="C16" s="11"/>
      <c r="D16" s="12"/>
      <c r="E16" s="10"/>
      <c r="F16" s="10"/>
      <c r="G16" s="11"/>
      <c r="H16" s="13"/>
      <c r="I16" s="14"/>
      <c r="J16" s="14"/>
      <c r="K16" s="15"/>
      <c r="L16" s="16"/>
      <c r="M16" s="17"/>
      <c r="N16" s="18"/>
      <c r="O16" s="21"/>
      <c r="P16" s="21"/>
      <c r="Q16" s="21"/>
      <c r="R16" s="21"/>
      <c r="S16" s="21"/>
    </row>
    <row r="17" spans="1:21" s="70" customFormat="1" ht="17.25" customHeight="1" x14ac:dyDescent="0.3">
      <c r="A17" s="60">
        <v>42441</v>
      </c>
      <c r="B17" s="61" t="s">
        <v>15</v>
      </c>
      <c r="C17" s="62" t="s">
        <v>27</v>
      </c>
      <c r="D17" s="63">
        <v>5</v>
      </c>
      <c r="E17" s="61">
        <v>1</v>
      </c>
      <c r="F17" s="63">
        <v>5</v>
      </c>
      <c r="G17" s="62" t="s">
        <v>27</v>
      </c>
      <c r="H17" s="64">
        <v>1</v>
      </c>
      <c r="I17" s="65">
        <v>5</v>
      </c>
      <c r="J17" s="65">
        <f t="shared" ref="J17:J22" si="6">I17-F17</f>
        <v>0</v>
      </c>
      <c r="K17" s="66">
        <v>6</v>
      </c>
      <c r="L17" s="67">
        <f>SUM(I17*K17)</f>
        <v>30</v>
      </c>
      <c r="M17" s="68">
        <f t="shared" ref="M17:M29" si="7">SUM(I17*K17*1.09)</f>
        <v>32.700000000000003</v>
      </c>
      <c r="N17" s="69" t="s">
        <v>16</v>
      </c>
      <c r="O17" s="73"/>
      <c r="P17" s="73"/>
      <c r="Q17" s="73"/>
      <c r="R17" s="73"/>
      <c r="S17" s="73"/>
    </row>
    <row r="18" spans="1:21" s="70" customFormat="1" ht="17.25" customHeight="1" x14ac:dyDescent="0.3">
      <c r="A18" s="60"/>
      <c r="B18" s="72"/>
      <c r="C18" s="62" t="s">
        <v>28</v>
      </c>
      <c r="D18" s="63">
        <v>3</v>
      </c>
      <c r="E18" s="61">
        <v>1</v>
      </c>
      <c r="F18" s="63">
        <v>3</v>
      </c>
      <c r="G18" s="62" t="s">
        <v>28</v>
      </c>
      <c r="H18" s="64">
        <v>1</v>
      </c>
      <c r="I18" s="65">
        <v>3</v>
      </c>
      <c r="J18" s="65">
        <f t="shared" si="6"/>
        <v>0</v>
      </c>
      <c r="K18" s="66">
        <v>6</v>
      </c>
      <c r="L18" s="67">
        <f t="shared" ref="L18:L25" si="8">SUM(I18*K18)</f>
        <v>18</v>
      </c>
      <c r="M18" s="68">
        <f t="shared" si="7"/>
        <v>19.62</v>
      </c>
      <c r="N18" s="69" t="s">
        <v>16</v>
      </c>
      <c r="O18" s="73"/>
      <c r="P18" s="73"/>
      <c r="Q18" s="73"/>
      <c r="R18" s="73"/>
      <c r="S18" s="73"/>
    </row>
    <row r="19" spans="1:21" s="70" customFormat="1" ht="17.25" customHeight="1" x14ac:dyDescent="0.3">
      <c r="A19" s="60"/>
      <c r="B19" s="61"/>
      <c r="C19" s="62" t="s">
        <v>45</v>
      </c>
      <c r="D19" s="63">
        <v>5</v>
      </c>
      <c r="E19" s="61">
        <v>1</v>
      </c>
      <c r="F19" s="63">
        <v>5</v>
      </c>
      <c r="G19" s="62" t="s">
        <v>45</v>
      </c>
      <c r="H19" s="64">
        <v>1</v>
      </c>
      <c r="I19" s="65">
        <v>5</v>
      </c>
      <c r="J19" s="65">
        <f t="shared" si="6"/>
        <v>0</v>
      </c>
      <c r="K19" s="66">
        <v>6</v>
      </c>
      <c r="L19" s="67">
        <f t="shared" si="8"/>
        <v>30</v>
      </c>
      <c r="M19" s="68">
        <f t="shared" si="7"/>
        <v>32.700000000000003</v>
      </c>
      <c r="N19" s="69" t="s">
        <v>16</v>
      </c>
    </row>
    <row r="20" spans="1:21" s="70" customFormat="1" ht="17.25" customHeight="1" x14ac:dyDescent="0.3">
      <c r="A20" s="60"/>
      <c r="B20" s="71"/>
      <c r="C20" s="62" t="s">
        <v>46</v>
      </c>
      <c r="D20" s="63">
        <v>3</v>
      </c>
      <c r="E20" s="61">
        <v>1</v>
      </c>
      <c r="F20" s="63">
        <v>3</v>
      </c>
      <c r="G20" s="62" t="s">
        <v>46</v>
      </c>
      <c r="H20" s="64">
        <v>1</v>
      </c>
      <c r="I20" s="65">
        <v>3</v>
      </c>
      <c r="J20" s="65">
        <f t="shared" si="6"/>
        <v>0</v>
      </c>
      <c r="K20" s="66">
        <v>6</v>
      </c>
      <c r="L20" s="67">
        <f t="shared" si="8"/>
        <v>18</v>
      </c>
      <c r="M20" s="68">
        <f t="shared" si="7"/>
        <v>19.62</v>
      </c>
      <c r="N20" s="69" t="s">
        <v>16</v>
      </c>
    </row>
    <row r="21" spans="1:21" s="70" customFormat="1" ht="17.25" customHeight="1" x14ac:dyDescent="0.3">
      <c r="A21" s="60"/>
      <c r="B21" s="72"/>
      <c r="C21" s="62" t="s">
        <v>29</v>
      </c>
      <c r="D21" s="63">
        <v>6</v>
      </c>
      <c r="E21" s="61">
        <v>1</v>
      </c>
      <c r="F21" s="63">
        <v>6</v>
      </c>
      <c r="G21" s="62" t="s">
        <v>29</v>
      </c>
      <c r="H21" s="64">
        <v>1</v>
      </c>
      <c r="I21" s="65">
        <v>6</v>
      </c>
      <c r="J21" s="65">
        <f t="shared" si="6"/>
        <v>0</v>
      </c>
      <c r="K21" s="66">
        <v>6</v>
      </c>
      <c r="L21" s="67">
        <f t="shared" si="8"/>
        <v>36</v>
      </c>
      <c r="M21" s="68">
        <f t="shared" si="7"/>
        <v>39.24</v>
      </c>
      <c r="N21" s="69" t="s">
        <v>16</v>
      </c>
    </row>
    <row r="22" spans="1:21" s="70" customFormat="1" ht="17.25" customHeight="1" x14ac:dyDescent="0.3">
      <c r="A22" s="60"/>
      <c r="B22" s="71"/>
      <c r="C22" s="62" t="s">
        <v>30</v>
      </c>
      <c r="D22" s="63">
        <v>2</v>
      </c>
      <c r="E22" s="61">
        <v>1</v>
      </c>
      <c r="F22" s="63">
        <v>2</v>
      </c>
      <c r="G22" s="62" t="s">
        <v>30</v>
      </c>
      <c r="H22" s="64">
        <v>1</v>
      </c>
      <c r="I22" s="65">
        <v>2</v>
      </c>
      <c r="J22" s="65">
        <f t="shared" si="6"/>
        <v>0</v>
      </c>
      <c r="K22" s="66">
        <v>6</v>
      </c>
      <c r="L22" s="67">
        <f t="shared" si="8"/>
        <v>12</v>
      </c>
      <c r="M22" s="68">
        <f t="shared" si="7"/>
        <v>13.080000000000002</v>
      </c>
      <c r="N22" s="69" t="s">
        <v>16</v>
      </c>
      <c r="O22" s="73"/>
      <c r="P22" s="73"/>
      <c r="Q22" s="73"/>
      <c r="R22" s="73"/>
      <c r="S22" s="73"/>
      <c r="T22" s="73"/>
      <c r="U22" s="73"/>
    </row>
    <row r="23" spans="1:21" ht="17.25" customHeight="1" x14ac:dyDescent="0.3">
      <c r="A23" s="9"/>
      <c r="B23" s="20"/>
      <c r="C23" s="11"/>
      <c r="D23" s="12"/>
      <c r="E23" s="10"/>
      <c r="F23" s="10"/>
      <c r="G23" s="11"/>
      <c r="H23" s="13"/>
      <c r="I23" s="14"/>
      <c r="J23" s="14"/>
      <c r="K23" s="15"/>
      <c r="L23" s="16"/>
      <c r="M23" s="17"/>
      <c r="N23" s="18"/>
    </row>
    <row r="24" spans="1:21" s="70" customFormat="1" ht="17.25" customHeight="1" x14ac:dyDescent="0.3">
      <c r="A24" s="60">
        <v>42472</v>
      </c>
      <c r="B24" s="61" t="s">
        <v>17</v>
      </c>
      <c r="C24" s="62" t="s">
        <v>27</v>
      </c>
      <c r="D24" s="63">
        <v>5</v>
      </c>
      <c r="E24" s="61">
        <v>1</v>
      </c>
      <c r="F24" s="63">
        <v>5</v>
      </c>
      <c r="G24" s="62" t="s">
        <v>27</v>
      </c>
      <c r="H24" s="64">
        <v>1</v>
      </c>
      <c r="I24" s="65">
        <v>5</v>
      </c>
      <c r="J24" s="65">
        <f t="shared" ref="J24:J29" si="9">I24-F24</f>
        <v>0</v>
      </c>
      <c r="K24" s="66">
        <v>6</v>
      </c>
      <c r="L24" s="67">
        <f t="shared" si="8"/>
        <v>30</v>
      </c>
      <c r="M24" s="68">
        <f t="shared" si="7"/>
        <v>32.700000000000003</v>
      </c>
      <c r="N24" s="69" t="s">
        <v>16</v>
      </c>
    </row>
    <row r="25" spans="1:21" s="70" customFormat="1" ht="17.25" customHeight="1" x14ac:dyDescent="0.3">
      <c r="A25" s="60"/>
      <c r="B25" s="61"/>
      <c r="C25" s="62" t="s">
        <v>28</v>
      </c>
      <c r="D25" s="63">
        <v>3</v>
      </c>
      <c r="E25" s="61">
        <v>1</v>
      </c>
      <c r="F25" s="63">
        <v>3</v>
      </c>
      <c r="G25" s="62" t="s">
        <v>28</v>
      </c>
      <c r="H25" s="64">
        <v>1</v>
      </c>
      <c r="I25" s="65">
        <v>3</v>
      </c>
      <c r="J25" s="65">
        <f t="shared" si="9"/>
        <v>0</v>
      </c>
      <c r="K25" s="66">
        <v>6</v>
      </c>
      <c r="L25" s="67">
        <f t="shared" si="8"/>
        <v>18</v>
      </c>
      <c r="M25" s="68">
        <f t="shared" si="7"/>
        <v>19.62</v>
      </c>
      <c r="N25" s="69" t="s">
        <v>67</v>
      </c>
      <c r="O25" s="73"/>
      <c r="P25" s="73"/>
      <c r="Q25" s="73"/>
      <c r="R25" s="73"/>
    </row>
    <row r="26" spans="1:21" s="70" customFormat="1" ht="17.25" customHeight="1" x14ac:dyDescent="0.3">
      <c r="A26" s="60"/>
      <c r="B26" s="72"/>
      <c r="C26" s="62" t="s">
        <v>45</v>
      </c>
      <c r="D26" s="63">
        <v>5</v>
      </c>
      <c r="E26" s="61">
        <v>1</v>
      </c>
      <c r="F26" s="63">
        <v>5</v>
      </c>
      <c r="G26" s="62" t="s">
        <v>45</v>
      </c>
      <c r="H26" s="64">
        <v>1</v>
      </c>
      <c r="I26" s="65">
        <v>5</v>
      </c>
      <c r="J26" s="65">
        <f t="shared" si="9"/>
        <v>0</v>
      </c>
      <c r="K26" s="66">
        <v>6</v>
      </c>
      <c r="L26" s="67">
        <f>SUM(I26*K26)</f>
        <v>30</v>
      </c>
      <c r="M26" s="68">
        <f t="shared" si="7"/>
        <v>32.700000000000003</v>
      </c>
      <c r="N26" s="69" t="s">
        <v>16</v>
      </c>
    </row>
    <row r="27" spans="1:21" s="70" customFormat="1" ht="17.25" customHeight="1" x14ac:dyDescent="0.3">
      <c r="A27" s="60"/>
      <c r="B27" s="61"/>
      <c r="C27" s="62" t="s">
        <v>46</v>
      </c>
      <c r="D27" s="63">
        <v>3</v>
      </c>
      <c r="E27" s="61">
        <v>1</v>
      </c>
      <c r="F27" s="63">
        <v>3</v>
      </c>
      <c r="G27" s="62" t="s">
        <v>46</v>
      </c>
      <c r="H27" s="64">
        <v>1</v>
      </c>
      <c r="I27" s="65">
        <v>3</v>
      </c>
      <c r="J27" s="65">
        <f t="shared" si="9"/>
        <v>0</v>
      </c>
      <c r="K27" s="66">
        <v>6</v>
      </c>
      <c r="L27" s="67">
        <f>SUM(I27*K27)</f>
        <v>18</v>
      </c>
      <c r="M27" s="68">
        <f t="shared" si="7"/>
        <v>19.62</v>
      </c>
      <c r="N27" s="69" t="s">
        <v>16</v>
      </c>
    </row>
    <row r="28" spans="1:21" s="70" customFormat="1" ht="15.75" customHeight="1" x14ac:dyDescent="0.3">
      <c r="A28" s="60"/>
      <c r="B28" s="61"/>
      <c r="C28" s="62" t="s">
        <v>29</v>
      </c>
      <c r="D28" s="63">
        <v>6</v>
      </c>
      <c r="E28" s="61">
        <v>1</v>
      </c>
      <c r="F28" s="63">
        <v>6</v>
      </c>
      <c r="G28" s="62" t="s">
        <v>29</v>
      </c>
      <c r="H28" s="64">
        <v>1</v>
      </c>
      <c r="I28" s="65">
        <v>6</v>
      </c>
      <c r="J28" s="65">
        <f t="shared" si="9"/>
        <v>0</v>
      </c>
      <c r="K28" s="66">
        <v>6</v>
      </c>
      <c r="L28" s="67">
        <f t="shared" ref="L28:L29" si="10">SUM(I28*K28)</f>
        <v>36</v>
      </c>
      <c r="M28" s="68">
        <f t="shared" si="7"/>
        <v>39.24</v>
      </c>
      <c r="N28" s="69" t="s">
        <v>16</v>
      </c>
    </row>
    <row r="29" spans="1:21" s="70" customFormat="1" ht="17.25" customHeight="1" x14ac:dyDescent="0.3">
      <c r="A29" s="60"/>
      <c r="B29" s="61"/>
      <c r="C29" s="62" t="s">
        <v>30</v>
      </c>
      <c r="D29" s="63">
        <v>2</v>
      </c>
      <c r="E29" s="61">
        <v>1</v>
      </c>
      <c r="F29" s="63">
        <v>2</v>
      </c>
      <c r="G29" s="62" t="s">
        <v>30</v>
      </c>
      <c r="H29" s="64">
        <v>1</v>
      </c>
      <c r="I29" s="65">
        <v>2</v>
      </c>
      <c r="J29" s="65">
        <f t="shared" si="9"/>
        <v>0</v>
      </c>
      <c r="K29" s="66">
        <v>6</v>
      </c>
      <c r="L29" s="67">
        <f t="shared" si="10"/>
        <v>12</v>
      </c>
      <c r="M29" s="68">
        <f t="shared" si="7"/>
        <v>13.080000000000002</v>
      </c>
      <c r="N29" s="69" t="s">
        <v>16</v>
      </c>
    </row>
    <row r="30" spans="1:21" ht="17.25" customHeight="1" x14ac:dyDescent="0.3">
      <c r="A30" s="9"/>
      <c r="B30" s="20"/>
      <c r="C30" s="11"/>
      <c r="D30" s="12"/>
      <c r="E30" s="10"/>
      <c r="F30" s="10"/>
      <c r="G30" s="11"/>
      <c r="H30" s="13"/>
      <c r="I30" s="14"/>
      <c r="J30" s="14"/>
      <c r="K30" s="15"/>
      <c r="L30" s="16"/>
      <c r="M30" s="17"/>
      <c r="N30" s="18"/>
    </row>
    <row r="31" spans="1:21" s="70" customFormat="1" ht="17.25" customHeight="1" x14ac:dyDescent="0.3">
      <c r="A31" s="60">
        <v>42502</v>
      </c>
      <c r="B31" s="61" t="s">
        <v>18</v>
      </c>
      <c r="C31" s="62" t="s">
        <v>27</v>
      </c>
      <c r="D31" s="63">
        <v>5</v>
      </c>
      <c r="E31" s="61">
        <v>1</v>
      </c>
      <c r="F31" s="63">
        <v>5</v>
      </c>
      <c r="G31" s="62" t="s">
        <v>27</v>
      </c>
      <c r="H31" s="64">
        <v>1</v>
      </c>
      <c r="I31" s="65">
        <v>5</v>
      </c>
      <c r="J31" s="65">
        <f t="shared" ref="J31:J36" si="11">I31-F31</f>
        <v>0</v>
      </c>
      <c r="K31" s="66">
        <v>6</v>
      </c>
      <c r="L31" s="67">
        <f>SUM(I31*K31)</f>
        <v>30</v>
      </c>
      <c r="M31" s="68">
        <f t="shared" ref="M31:M78" si="12">SUM(I31*K31*1.09)</f>
        <v>32.700000000000003</v>
      </c>
      <c r="N31" s="69" t="s">
        <v>16</v>
      </c>
    </row>
    <row r="32" spans="1:21" s="70" customFormat="1" ht="17.25" customHeight="1" x14ac:dyDescent="0.3">
      <c r="A32" s="60"/>
      <c r="B32" s="71"/>
      <c r="C32" s="62" t="s">
        <v>28</v>
      </c>
      <c r="D32" s="63">
        <v>3</v>
      </c>
      <c r="E32" s="61">
        <v>1</v>
      </c>
      <c r="F32" s="63">
        <v>3</v>
      </c>
      <c r="G32" s="62" t="s">
        <v>28</v>
      </c>
      <c r="H32" s="64">
        <v>1</v>
      </c>
      <c r="I32" s="65">
        <v>3</v>
      </c>
      <c r="J32" s="65">
        <f t="shared" si="11"/>
        <v>0</v>
      </c>
      <c r="K32" s="66">
        <v>6</v>
      </c>
      <c r="L32" s="67">
        <f t="shared" ref="L32:L36" si="13">SUM(I32*K32)</f>
        <v>18</v>
      </c>
      <c r="M32" s="68">
        <f t="shared" si="12"/>
        <v>19.62</v>
      </c>
      <c r="N32" s="69"/>
    </row>
    <row r="33" spans="1:14" s="70" customFormat="1" ht="17.25" customHeight="1" x14ac:dyDescent="0.3">
      <c r="A33" s="60"/>
      <c r="B33" s="71"/>
      <c r="C33" s="62" t="s">
        <v>45</v>
      </c>
      <c r="D33" s="63">
        <v>5</v>
      </c>
      <c r="E33" s="61">
        <v>1</v>
      </c>
      <c r="F33" s="63">
        <v>5</v>
      </c>
      <c r="G33" s="62" t="s">
        <v>45</v>
      </c>
      <c r="H33" s="64">
        <v>1</v>
      </c>
      <c r="I33" s="65">
        <v>5</v>
      </c>
      <c r="J33" s="65">
        <f t="shared" si="11"/>
        <v>0</v>
      </c>
      <c r="K33" s="66">
        <v>6</v>
      </c>
      <c r="L33" s="67">
        <f t="shared" si="13"/>
        <v>30</v>
      </c>
      <c r="M33" s="68">
        <f t="shared" si="12"/>
        <v>32.700000000000003</v>
      </c>
      <c r="N33" s="69" t="s">
        <v>44</v>
      </c>
    </row>
    <row r="34" spans="1:14" s="70" customFormat="1" ht="17.25" customHeight="1" x14ac:dyDescent="0.3">
      <c r="A34" s="60"/>
      <c r="B34" s="71"/>
      <c r="C34" s="62" t="s">
        <v>46</v>
      </c>
      <c r="D34" s="63">
        <v>3</v>
      </c>
      <c r="E34" s="61">
        <v>1</v>
      </c>
      <c r="F34" s="63">
        <v>3</v>
      </c>
      <c r="G34" s="62" t="s">
        <v>46</v>
      </c>
      <c r="H34" s="64">
        <v>1</v>
      </c>
      <c r="I34" s="65">
        <v>3</v>
      </c>
      <c r="J34" s="65">
        <f t="shared" si="11"/>
        <v>0</v>
      </c>
      <c r="K34" s="66">
        <v>6</v>
      </c>
      <c r="L34" s="67">
        <f t="shared" si="13"/>
        <v>18</v>
      </c>
      <c r="M34" s="68">
        <f t="shared" si="12"/>
        <v>19.62</v>
      </c>
      <c r="N34" s="69" t="s">
        <v>43</v>
      </c>
    </row>
    <row r="35" spans="1:14" s="70" customFormat="1" ht="18.75" customHeight="1" x14ac:dyDescent="0.3">
      <c r="A35" s="60"/>
      <c r="B35" s="71"/>
      <c r="C35" s="62" t="s">
        <v>29</v>
      </c>
      <c r="D35" s="63">
        <v>6</v>
      </c>
      <c r="E35" s="61">
        <v>1</v>
      </c>
      <c r="F35" s="63">
        <v>6</v>
      </c>
      <c r="G35" s="62" t="s">
        <v>29</v>
      </c>
      <c r="H35" s="64">
        <v>1</v>
      </c>
      <c r="I35" s="65">
        <v>6</v>
      </c>
      <c r="J35" s="65">
        <f t="shared" si="11"/>
        <v>0</v>
      </c>
      <c r="K35" s="66">
        <v>6</v>
      </c>
      <c r="L35" s="67">
        <f t="shared" si="13"/>
        <v>36</v>
      </c>
      <c r="M35" s="68">
        <f t="shared" si="12"/>
        <v>39.24</v>
      </c>
      <c r="N35" s="69" t="s">
        <v>16</v>
      </c>
    </row>
    <row r="36" spans="1:14" s="70" customFormat="1" ht="17.25" customHeight="1" x14ac:dyDescent="0.3">
      <c r="A36" s="60"/>
      <c r="B36" s="71"/>
      <c r="C36" s="62" t="s">
        <v>30</v>
      </c>
      <c r="D36" s="63">
        <v>2</v>
      </c>
      <c r="E36" s="61">
        <v>1</v>
      </c>
      <c r="F36" s="63">
        <v>2</v>
      </c>
      <c r="G36" s="62" t="s">
        <v>30</v>
      </c>
      <c r="H36" s="64">
        <v>1</v>
      </c>
      <c r="I36" s="65">
        <v>2</v>
      </c>
      <c r="J36" s="65">
        <f t="shared" si="11"/>
        <v>0</v>
      </c>
      <c r="K36" s="66">
        <v>6</v>
      </c>
      <c r="L36" s="67">
        <f t="shared" si="13"/>
        <v>12</v>
      </c>
      <c r="M36" s="68">
        <f t="shared" si="12"/>
        <v>13.080000000000002</v>
      </c>
      <c r="N36" s="69"/>
    </row>
    <row r="37" spans="1:14" ht="17.25" customHeight="1" x14ac:dyDescent="0.3">
      <c r="A37" s="9"/>
      <c r="B37" s="19"/>
      <c r="C37" s="11"/>
      <c r="D37" s="12"/>
      <c r="E37" s="10"/>
      <c r="F37" s="10"/>
      <c r="G37" s="11"/>
      <c r="H37" s="13"/>
      <c r="I37" s="14"/>
      <c r="J37" s="14"/>
      <c r="K37" s="15"/>
      <c r="L37" s="16"/>
      <c r="M37" s="17"/>
      <c r="N37" s="18"/>
    </row>
    <row r="38" spans="1:14" ht="17.25" customHeight="1" x14ac:dyDescent="0.3">
      <c r="A38" s="9">
        <v>42533</v>
      </c>
      <c r="B38" s="19" t="s">
        <v>19</v>
      </c>
      <c r="C38" s="11" t="s">
        <v>27</v>
      </c>
      <c r="D38" s="12">
        <v>5</v>
      </c>
      <c r="E38" s="10">
        <v>1</v>
      </c>
      <c r="F38" s="12">
        <v>5</v>
      </c>
      <c r="G38" s="11" t="s">
        <v>27</v>
      </c>
      <c r="H38" s="13">
        <v>1</v>
      </c>
      <c r="I38" s="14">
        <v>5</v>
      </c>
      <c r="J38" s="14">
        <f t="shared" ref="J38:J43" si="14">I38-F38</f>
        <v>0</v>
      </c>
      <c r="K38" s="15">
        <v>6</v>
      </c>
      <c r="L38" s="16">
        <f>SUM(I38*K38)</f>
        <v>30</v>
      </c>
      <c r="M38" s="17">
        <f t="shared" si="12"/>
        <v>32.700000000000003</v>
      </c>
      <c r="N38" s="18" t="s">
        <v>16</v>
      </c>
    </row>
    <row r="39" spans="1:14" ht="17.25" customHeight="1" x14ac:dyDescent="0.3">
      <c r="A39" s="9"/>
      <c r="B39" s="19"/>
      <c r="C39" s="11" t="s">
        <v>28</v>
      </c>
      <c r="D39" s="12">
        <v>3</v>
      </c>
      <c r="E39" s="10">
        <v>1</v>
      </c>
      <c r="F39" s="12">
        <v>3</v>
      </c>
      <c r="G39" s="11" t="s">
        <v>28</v>
      </c>
      <c r="H39" s="13">
        <v>1</v>
      </c>
      <c r="I39" s="14">
        <v>3</v>
      </c>
      <c r="J39" s="14">
        <f t="shared" si="14"/>
        <v>0</v>
      </c>
      <c r="K39" s="15">
        <v>6</v>
      </c>
      <c r="L39" s="16">
        <f t="shared" ref="L39:L43" si="15">SUM(I39*K39)</f>
        <v>18</v>
      </c>
      <c r="M39" s="17">
        <f t="shared" si="12"/>
        <v>19.62</v>
      </c>
      <c r="N39" s="18" t="s">
        <v>16</v>
      </c>
    </row>
    <row r="40" spans="1:14" ht="17.25" customHeight="1" x14ac:dyDescent="0.3">
      <c r="A40" s="9"/>
      <c r="B40" s="19"/>
      <c r="C40" s="11" t="s">
        <v>45</v>
      </c>
      <c r="D40" s="12">
        <v>5</v>
      </c>
      <c r="E40" s="10">
        <v>1</v>
      </c>
      <c r="F40" s="12">
        <v>5</v>
      </c>
      <c r="G40" s="11" t="s">
        <v>45</v>
      </c>
      <c r="H40" s="13">
        <v>1</v>
      </c>
      <c r="I40" s="14">
        <v>5</v>
      </c>
      <c r="J40" s="14">
        <f t="shared" si="14"/>
        <v>0</v>
      </c>
      <c r="K40" s="15">
        <v>6</v>
      </c>
      <c r="L40" s="16">
        <f t="shared" si="15"/>
        <v>30</v>
      </c>
      <c r="M40" s="17">
        <f t="shared" si="12"/>
        <v>32.700000000000003</v>
      </c>
      <c r="N40" s="18" t="s">
        <v>16</v>
      </c>
    </row>
    <row r="41" spans="1:14" ht="17.25" customHeight="1" x14ac:dyDescent="0.3">
      <c r="A41" s="9"/>
      <c r="B41" s="19"/>
      <c r="C41" s="11" t="s">
        <v>46</v>
      </c>
      <c r="D41" s="12">
        <v>3</v>
      </c>
      <c r="E41" s="10">
        <v>1</v>
      </c>
      <c r="F41" s="12">
        <v>3</v>
      </c>
      <c r="G41" s="11" t="s">
        <v>46</v>
      </c>
      <c r="H41" s="13">
        <v>1</v>
      </c>
      <c r="I41" s="14">
        <v>3</v>
      </c>
      <c r="J41" s="14">
        <f t="shared" si="14"/>
        <v>0</v>
      </c>
      <c r="K41" s="15">
        <v>6</v>
      </c>
      <c r="L41" s="16">
        <f t="shared" si="15"/>
        <v>18</v>
      </c>
      <c r="M41" s="17">
        <f t="shared" si="12"/>
        <v>19.62</v>
      </c>
      <c r="N41" s="18" t="s">
        <v>16</v>
      </c>
    </row>
    <row r="42" spans="1:14" ht="17.25" customHeight="1" x14ac:dyDescent="0.3">
      <c r="A42" s="9"/>
      <c r="B42" s="19"/>
      <c r="C42" s="11" t="s">
        <v>29</v>
      </c>
      <c r="D42" s="12">
        <v>6</v>
      </c>
      <c r="E42" s="10">
        <v>1</v>
      </c>
      <c r="F42" s="12">
        <v>6</v>
      </c>
      <c r="G42" s="11" t="s">
        <v>29</v>
      </c>
      <c r="H42" s="13">
        <v>1</v>
      </c>
      <c r="I42" s="14">
        <v>6</v>
      </c>
      <c r="J42" s="14">
        <f t="shared" si="14"/>
        <v>0</v>
      </c>
      <c r="K42" s="15">
        <v>6</v>
      </c>
      <c r="L42" s="16">
        <f t="shared" si="15"/>
        <v>36</v>
      </c>
      <c r="M42" s="17">
        <f t="shared" si="12"/>
        <v>39.24</v>
      </c>
      <c r="N42" s="18" t="s">
        <v>16</v>
      </c>
    </row>
    <row r="43" spans="1:14" ht="17.25" customHeight="1" x14ac:dyDescent="0.3">
      <c r="A43" s="9"/>
      <c r="B43" s="19"/>
      <c r="C43" s="11" t="s">
        <v>30</v>
      </c>
      <c r="D43" s="12">
        <v>2</v>
      </c>
      <c r="E43" s="10">
        <v>1</v>
      </c>
      <c r="F43" s="12">
        <v>2</v>
      </c>
      <c r="G43" s="11" t="s">
        <v>30</v>
      </c>
      <c r="H43" s="13">
        <v>1</v>
      </c>
      <c r="I43" s="14">
        <v>2</v>
      </c>
      <c r="J43" s="14">
        <f t="shared" si="14"/>
        <v>0</v>
      </c>
      <c r="K43" s="15">
        <v>6</v>
      </c>
      <c r="L43" s="16">
        <f t="shared" si="15"/>
        <v>12</v>
      </c>
      <c r="M43" s="17">
        <f t="shared" si="12"/>
        <v>13.080000000000002</v>
      </c>
      <c r="N43" s="18" t="s">
        <v>16</v>
      </c>
    </row>
    <row r="44" spans="1:14" ht="17.25" customHeight="1" x14ac:dyDescent="0.3">
      <c r="A44" s="9"/>
      <c r="B44" s="19"/>
      <c r="C44" s="11"/>
      <c r="D44" s="12"/>
      <c r="E44" s="10"/>
      <c r="F44" s="10"/>
      <c r="G44" s="11"/>
      <c r="H44" s="13"/>
      <c r="I44" s="14"/>
      <c r="J44" s="14"/>
      <c r="K44" s="15"/>
      <c r="L44" s="16"/>
      <c r="M44" s="17"/>
      <c r="N44" s="18"/>
    </row>
    <row r="45" spans="1:14" ht="17.25" customHeight="1" x14ac:dyDescent="0.3">
      <c r="A45" s="9">
        <v>42563</v>
      </c>
      <c r="B45" s="19" t="s">
        <v>20</v>
      </c>
      <c r="C45" s="11" t="s">
        <v>27</v>
      </c>
      <c r="D45" s="12">
        <v>5</v>
      </c>
      <c r="E45" s="10">
        <v>1</v>
      </c>
      <c r="F45" s="12">
        <v>5</v>
      </c>
      <c r="G45" s="11" t="s">
        <v>27</v>
      </c>
      <c r="H45" s="13">
        <v>1</v>
      </c>
      <c r="I45" s="14">
        <v>5</v>
      </c>
      <c r="J45" s="14">
        <f t="shared" ref="J45:J50" si="16">I45-F45</f>
        <v>0</v>
      </c>
      <c r="K45" s="15">
        <v>6</v>
      </c>
      <c r="L45" s="16">
        <f>SUM(I45*K45)</f>
        <v>30</v>
      </c>
      <c r="M45" s="17">
        <f t="shared" si="12"/>
        <v>32.700000000000003</v>
      </c>
      <c r="N45" s="18" t="s">
        <v>16</v>
      </c>
    </row>
    <row r="46" spans="1:14" ht="17.25" customHeight="1" x14ac:dyDescent="0.3">
      <c r="A46" s="9"/>
      <c r="B46" s="19"/>
      <c r="C46" s="11" t="s">
        <v>28</v>
      </c>
      <c r="D46" s="12">
        <v>3</v>
      </c>
      <c r="E46" s="10">
        <v>1</v>
      </c>
      <c r="F46" s="12">
        <v>3</v>
      </c>
      <c r="G46" s="11" t="s">
        <v>28</v>
      </c>
      <c r="H46" s="13">
        <v>1</v>
      </c>
      <c r="I46" s="14">
        <v>3</v>
      </c>
      <c r="J46" s="14">
        <f t="shared" si="16"/>
        <v>0</v>
      </c>
      <c r="K46" s="15">
        <v>6</v>
      </c>
      <c r="L46" s="16">
        <f t="shared" ref="L46:L50" si="17">SUM(I46*K46)</f>
        <v>18</v>
      </c>
      <c r="M46" s="17">
        <f t="shared" si="12"/>
        <v>19.62</v>
      </c>
      <c r="N46" s="18" t="s">
        <v>16</v>
      </c>
    </row>
    <row r="47" spans="1:14" ht="17.25" customHeight="1" x14ac:dyDescent="0.3">
      <c r="A47" s="9"/>
      <c r="B47" s="19"/>
      <c r="C47" s="11" t="s">
        <v>45</v>
      </c>
      <c r="D47" s="12">
        <v>5</v>
      </c>
      <c r="E47" s="10">
        <v>1</v>
      </c>
      <c r="F47" s="12">
        <v>5</v>
      </c>
      <c r="G47" s="11" t="s">
        <v>45</v>
      </c>
      <c r="H47" s="13">
        <v>1</v>
      </c>
      <c r="I47" s="14">
        <v>5</v>
      </c>
      <c r="J47" s="14">
        <f t="shared" si="16"/>
        <v>0</v>
      </c>
      <c r="K47" s="15">
        <v>6</v>
      </c>
      <c r="L47" s="16">
        <f t="shared" si="17"/>
        <v>30</v>
      </c>
      <c r="M47" s="17">
        <f t="shared" si="12"/>
        <v>32.700000000000003</v>
      </c>
      <c r="N47" s="18" t="s">
        <v>16</v>
      </c>
    </row>
    <row r="48" spans="1:14" ht="17.25" customHeight="1" x14ac:dyDescent="0.3">
      <c r="A48" s="9"/>
      <c r="B48" s="19"/>
      <c r="C48" s="11" t="s">
        <v>46</v>
      </c>
      <c r="D48" s="12">
        <v>3</v>
      </c>
      <c r="E48" s="10">
        <v>1</v>
      </c>
      <c r="F48" s="12">
        <v>3</v>
      </c>
      <c r="G48" s="11" t="s">
        <v>46</v>
      </c>
      <c r="H48" s="13">
        <v>1</v>
      </c>
      <c r="I48" s="14">
        <v>3</v>
      </c>
      <c r="J48" s="14">
        <f t="shared" si="16"/>
        <v>0</v>
      </c>
      <c r="K48" s="15">
        <v>6</v>
      </c>
      <c r="L48" s="16">
        <f t="shared" si="17"/>
        <v>18</v>
      </c>
      <c r="M48" s="17">
        <f t="shared" si="12"/>
        <v>19.62</v>
      </c>
      <c r="N48" s="18" t="s">
        <v>16</v>
      </c>
    </row>
    <row r="49" spans="1:14" ht="17.25" customHeight="1" x14ac:dyDescent="0.3">
      <c r="A49" s="9"/>
      <c r="B49" s="19"/>
      <c r="C49" s="11" t="s">
        <v>29</v>
      </c>
      <c r="D49" s="12">
        <v>6</v>
      </c>
      <c r="E49" s="10">
        <v>1</v>
      </c>
      <c r="F49" s="12">
        <v>6</v>
      </c>
      <c r="G49" s="11" t="s">
        <v>29</v>
      </c>
      <c r="H49" s="13">
        <v>1</v>
      </c>
      <c r="I49" s="14">
        <v>6</v>
      </c>
      <c r="J49" s="14">
        <f t="shared" si="16"/>
        <v>0</v>
      </c>
      <c r="K49" s="15">
        <v>6</v>
      </c>
      <c r="L49" s="16">
        <f t="shared" si="17"/>
        <v>36</v>
      </c>
      <c r="M49" s="17">
        <f t="shared" si="12"/>
        <v>39.24</v>
      </c>
      <c r="N49" s="18" t="s">
        <v>16</v>
      </c>
    </row>
    <row r="50" spans="1:14" ht="17.25" customHeight="1" x14ac:dyDescent="0.3">
      <c r="A50" s="9"/>
      <c r="B50" s="19"/>
      <c r="C50" s="11" t="s">
        <v>30</v>
      </c>
      <c r="D50" s="12">
        <v>2</v>
      </c>
      <c r="E50" s="10">
        <v>1</v>
      </c>
      <c r="F50" s="12">
        <v>2</v>
      </c>
      <c r="G50" s="11" t="s">
        <v>30</v>
      </c>
      <c r="H50" s="13">
        <v>1</v>
      </c>
      <c r="I50" s="14">
        <v>2</v>
      </c>
      <c r="J50" s="14">
        <f t="shared" si="16"/>
        <v>0</v>
      </c>
      <c r="K50" s="15">
        <v>6</v>
      </c>
      <c r="L50" s="16">
        <f t="shared" si="17"/>
        <v>12</v>
      </c>
      <c r="M50" s="17">
        <f t="shared" si="12"/>
        <v>13.080000000000002</v>
      </c>
      <c r="N50" s="18" t="s">
        <v>16</v>
      </c>
    </row>
    <row r="51" spans="1:14" ht="17.25" customHeight="1" x14ac:dyDescent="0.3">
      <c r="A51" s="9"/>
      <c r="B51" s="19"/>
      <c r="C51" s="11"/>
      <c r="D51" s="12"/>
      <c r="E51" s="10"/>
      <c r="F51" s="10"/>
      <c r="G51" s="11"/>
      <c r="H51" s="13"/>
      <c r="I51" s="14"/>
      <c r="J51" s="14"/>
      <c r="K51" s="15"/>
      <c r="L51" s="16"/>
      <c r="M51" s="17"/>
      <c r="N51" s="18"/>
    </row>
    <row r="52" spans="1:14" ht="17.25" customHeight="1" x14ac:dyDescent="0.3">
      <c r="A52" s="9">
        <v>42594</v>
      </c>
      <c r="B52" s="19" t="s">
        <v>21</v>
      </c>
      <c r="C52" s="11" t="s">
        <v>27</v>
      </c>
      <c r="D52" s="12">
        <v>5</v>
      </c>
      <c r="E52" s="10">
        <v>1</v>
      </c>
      <c r="F52" s="12">
        <v>5</v>
      </c>
      <c r="G52" s="11" t="s">
        <v>27</v>
      </c>
      <c r="H52" s="13">
        <v>1</v>
      </c>
      <c r="I52" s="14">
        <v>5</v>
      </c>
      <c r="J52" s="14">
        <f t="shared" ref="J52:J57" si="18">I52-F52</f>
        <v>0</v>
      </c>
      <c r="K52" s="15">
        <v>6</v>
      </c>
      <c r="L52" s="16">
        <f>SUM(I52*K52)</f>
        <v>30</v>
      </c>
      <c r="M52" s="17">
        <f t="shared" si="12"/>
        <v>32.700000000000003</v>
      </c>
      <c r="N52" s="18" t="s">
        <v>16</v>
      </c>
    </row>
    <row r="53" spans="1:14" ht="17.25" customHeight="1" x14ac:dyDescent="0.3">
      <c r="A53" s="9"/>
      <c r="B53" s="19"/>
      <c r="C53" s="11" t="s">
        <v>28</v>
      </c>
      <c r="D53" s="12">
        <v>3</v>
      </c>
      <c r="E53" s="10">
        <v>1</v>
      </c>
      <c r="F53" s="12">
        <v>3</v>
      </c>
      <c r="G53" s="11" t="s">
        <v>28</v>
      </c>
      <c r="H53" s="13">
        <v>1</v>
      </c>
      <c r="I53" s="14">
        <v>3</v>
      </c>
      <c r="J53" s="14">
        <f t="shared" si="18"/>
        <v>0</v>
      </c>
      <c r="K53" s="15">
        <v>6</v>
      </c>
      <c r="L53" s="16">
        <f t="shared" ref="L53:L78" si="19">SUM(I53*K53)</f>
        <v>18</v>
      </c>
      <c r="M53" s="17">
        <f t="shared" si="12"/>
        <v>19.62</v>
      </c>
      <c r="N53" s="18" t="s">
        <v>16</v>
      </c>
    </row>
    <row r="54" spans="1:14" ht="17.25" customHeight="1" x14ac:dyDescent="0.3">
      <c r="A54" s="9"/>
      <c r="B54" s="19"/>
      <c r="C54" s="11" t="s">
        <v>45</v>
      </c>
      <c r="D54" s="12">
        <v>5</v>
      </c>
      <c r="E54" s="10">
        <v>1</v>
      </c>
      <c r="F54" s="12">
        <v>5</v>
      </c>
      <c r="G54" s="11" t="s">
        <v>45</v>
      </c>
      <c r="H54" s="13">
        <v>1</v>
      </c>
      <c r="I54" s="14">
        <v>5</v>
      </c>
      <c r="J54" s="14">
        <f t="shared" si="18"/>
        <v>0</v>
      </c>
      <c r="K54" s="15">
        <v>6</v>
      </c>
      <c r="L54" s="16">
        <f t="shared" si="19"/>
        <v>30</v>
      </c>
      <c r="M54" s="17">
        <f t="shared" si="12"/>
        <v>32.700000000000003</v>
      </c>
      <c r="N54" s="18" t="s">
        <v>16</v>
      </c>
    </row>
    <row r="55" spans="1:14" ht="17.25" customHeight="1" x14ac:dyDescent="0.3">
      <c r="A55" s="9"/>
      <c r="B55" s="19"/>
      <c r="C55" s="11" t="s">
        <v>46</v>
      </c>
      <c r="D55" s="12">
        <v>3</v>
      </c>
      <c r="E55" s="10">
        <v>1</v>
      </c>
      <c r="F55" s="12">
        <v>3</v>
      </c>
      <c r="G55" s="11" t="s">
        <v>46</v>
      </c>
      <c r="H55" s="13">
        <v>1</v>
      </c>
      <c r="I55" s="14">
        <v>3</v>
      </c>
      <c r="J55" s="14">
        <f t="shared" si="18"/>
        <v>0</v>
      </c>
      <c r="K55" s="15">
        <v>6</v>
      </c>
      <c r="L55" s="16">
        <f t="shared" si="19"/>
        <v>18</v>
      </c>
      <c r="M55" s="17">
        <f t="shared" si="12"/>
        <v>19.62</v>
      </c>
      <c r="N55" s="18" t="s">
        <v>16</v>
      </c>
    </row>
    <row r="56" spans="1:14" ht="17.25" customHeight="1" x14ac:dyDescent="0.3">
      <c r="A56" s="9"/>
      <c r="B56" s="19"/>
      <c r="C56" s="11" t="s">
        <v>29</v>
      </c>
      <c r="D56" s="12">
        <v>6</v>
      </c>
      <c r="E56" s="10">
        <v>1</v>
      </c>
      <c r="F56" s="12">
        <v>6</v>
      </c>
      <c r="G56" s="11" t="s">
        <v>29</v>
      </c>
      <c r="H56" s="13">
        <v>1</v>
      </c>
      <c r="I56" s="14">
        <v>6</v>
      </c>
      <c r="J56" s="14">
        <f t="shared" si="18"/>
        <v>0</v>
      </c>
      <c r="K56" s="15">
        <v>6</v>
      </c>
      <c r="L56" s="16">
        <f t="shared" si="19"/>
        <v>36</v>
      </c>
      <c r="M56" s="17">
        <f t="shared" si="12"/>
        <v>39.24</v>
      </c>
      <c r="N56" s="18" t="s">
        <v>16</v>
      </c>
    </row>
    <row r="57" spans="1:14" ht="17.25" customHeight="1" x14ac:dyDescent="0.3">
      <c r="A57" s="9"/>
      <c r="B57" s="19"/>
      <c r="C57" s="11" t="s">
        <v>30</v>
      </c>
      <c r="D57" s="12">
        <v>2</v>
      </c>
      <c r="E57" s="10">
        <v>1</v>
      </c>
      <c r="F57" s="12">
        <v>2</v>
      </c>
      <c r="G57" s="11" t="s">
        <v>30</v>
      </c>
      <c r="H57" s="13">
        <v>1</v>
      </c>
      <c r="I57" s="14">
        <v>2</v>
      </c>
      <c r="J57" s="14">
        <f t="shared" si="18"/>
        <v>0</v>
      </c>
      <c r="K57" s="15">
        <v>6</v>
      </c>
      <c r="L57" s="16">
        <f t="shared" si="19"/>
        <v>12</v>
      </c>
      <c r="M57" s="17">
        <f t="shared" si="12"/>
        <v>13.080000000000002</v>
      </c>
      <c r="N57" s="18" t="s">
        <v>16</v>
      </c>
    </row>
    <row r="58" spans="1:14" ht="17.25" customHeight="1" x14ac:dyDescent="0.3">
      <c r="A58" s="9"/>
      <c r="B58" s="19"/>
      <c r="C58" s="11"/>
      <c r="D58" s="12"/>
      <c r="E58" s="10"/>
      <c r="F58" s="10"/>
      <c r="G58" s="11"/>
      <c r="H58" s="13"/>
      <c r="I58" s="14"/>
      <c r="J58" s="14"/>
      <c r="K58" s="15"/>
      <c r="L58" s="16"/>
      <c r="M58" s="17"/>
      <c r="N58" s="18"/>
    </row>
    <row r="59" spans="1:14" ht="17.25" customHeight="1" x14ac:dyDescent="0.3">
      <c r="A59" s="9">
        <v>42625</v>
      </c>
      <c r="B59" s="19" t="s">
        <v>22</v>
      </c>
      <c r="C59" s="11" t="s">
        <v>27</v>
      </c>
      <c r="D59" s="12">
        <v>5</v>
      </c>
      <c r="E59" s="10">
        <v>1</v>
      </c>
      <c r="F59" s="12">
        <v>5</v>
      </c>
      <c r="G59" s="11" t="s">
        <v>27</v>
      </c>
      <c r="H59" s="13">
        <v>1</v>
      </c>
      <c r="I59" s="14">
        <v>5</v>
      </c>
      <c r="J59" s="14">
        <f t="shared" ref="J59:J64" si="20">I59-F59</f>
        <v>0</v>
      </c>
      <c r="K59" s="15">
        <v>6</v>
      </c>
      <c r="L59" s="16">
        <f t="shared" si="19"/>
        <v>30</v>
      </c>
      <c r="M59" s="17">
        <f t="shared" si="12"/>
        <v>32.700000000000003</v>
      </c>
      <c r="N59" s="18" t="s">
        <v>16</v>
      </c>
    </row>
    <row r="60" spans="1:14" ht="17.25" customHeight="1" x14ac:dyDescent="0.3">
      <c r="A60" s="9"/>
      <c r="B60" s="19"/>
      <c r="C60" s="11" t="s">
        <v>28</v>
      </c>
      <c r="D60" s="12">
        <v>3</v>
      </c>
      <c r="E60" s="10">
        <v>1</v>
      </c>
      <c r="F60" s="12">
        <v>3</v>
      </c>
      <c r="G60" s="11" t="s">
        <v>28</v>
      </c>
      <c r="H60" s="13">
        <v>1</v>
      </c>
      <c r="I60" s="14">
        <v>3</v>
      </c>
      <c r="J60" s="14">
        <f t="shared" si="20"/>
        <v>0</v>
      </c>
      <c r="K60" s="15">
        <v>6</v>
      </c>
      <c r="L60" s="16">
        <f t="shared" si="19"/>
        <v>18</v>
      </c>
      <c r="M60" s="17">
        <f t="shared" si="12"/>
        <v>19.62</v>
      </c>
      <c r="N60" s="18" t="s">
        <v>16</v>
      </c>
    </row>
    <row r="61" spans="1:14" ht="17.25" customHeight="1" x14ac:dyDescent="0.3">
      <c r="A61" s="9"/>
      <c r="B61" s="19"/>
      <c r="C61" s="11" t="s">
        <v>45</v>
      </c>
      <c r="D61" s="12">
        <v>5</v>
      </c>
      <c r="E61" s="10">
        <v>1</v>
      </c>
      <c r="F61" s="12">
        <v>5</v>
      </c>
      <c r="G61" s="11" t="s">
        <v>45</v>
      </c>
      <c r="H61" s="13">
        <v>1</v>
      </c>
      <c r="I61" s="14">
        <v>5</v>
      </c>
      <c r="J61" s="14">
        <f t="shared" si="20"/>
        <v>0</v>
      </c>
      <c r="K61" s="15">
        <v>6</v>
      </c>
      <c r="L61" s="16">
        <f t="shared" si="19"/>
        <v>30</v>
      </c>
      <c r="M61" s="17">
        <f t="shared" si="12"/>
        <v>32.700000000000003</v>
      </c>
      <c r="N61" s="18" t="s">
        <v>16</v>
      </c>
    </row>
    <row r="62" spans="1:14" ht="17.25" customHeight="1" x14ac:dyDescent="0.3">
      <c r="A62" s="9"/>
      <c r="B62" s="19"/>
      <c r="C62" s="11" t="s">
        <v>46</v>
      </c>
      <c r="D62" s="12">
        <v>3</v>
      </c>
      <c r="E62" s="10">
        <v>1</v>
      </c>
      <c r="F62" s="12">
        <v>3</v>
      </c>
      <c r="G62" s="11" t="s">
        <v>46</v>
      </c>
      <c r="H62" s="13">
        <v>1</v>
      </c>
      <c r="I62" s="14">
        <v>3</v>
      </c>
      <c r="J62" s="14">
        <f t="shared" si="20"/>
        <v>0</v>
      </c>
      <c r="K62" s="15">
        <v>6</v>
      </c>
      <c r="L62" s="16">
        <f t="shared" si="19"/>
        <v>18</v>
      </c>
      <c r="M62" s="17">
        <f t="shared" si="12"/>
        <v>19.62</v>
      </c>
      <c r="N62" s="18" t="s">
        <v>16</v>
      </c>
    </row>
    <row r="63" spans="1:14" ht="17.25" customHeight="1" x14ac:dyDescent="0.3">
      <c r="A63" s="9"/>
      <c r="B63" s="19"/>
      <c r="C63" s="11" t="s">
        <v>29</v>
      </c>
      <c r="D63" s="12">
        <v>6</v>
      </c>
      <c r="E63" s="10">
        <v>1</v>
      </c>
      <c r="F63" s="12">
        <v>6</v>
      </c>
      <c r="G63" s="11" t="s">
        <v>29</v>
      </c>
      <c r="H63" s="13">
        <v>1</v>
      </c>
      <c r="I63" s="14">
        <v>6</v>
      </c>
      <c r="J63" s="14">
        <f t="shared" si="20"/>
        <v>0</v>
      </c>
      <c r="K63" s="15">
        <v>6</v>
      </c>
      <c r="L63" s="16">
        <f t="shared" si="19"/>
        <v>36</v>
      </c>
      <c r="M63" s="17">
        <f t="shared" si="12"/>
        <v>39.24</v>
      </c>
      <c r="N63" s="18" t="s">
        <v>16</v>
      </c>
    </row>
    <row r="64" spans="1:14" ht="17.25" customHeight="1" x14ac:dyDescent="0.3">
      <c r="A64" s="9"/>
      <c r="B64" s="19"/>
      <c r="C64" s="11" t="s">
        <v>30</v>
      </c>
      <c r="D64" s="12">
        <v>2</v>
      </c>
      <c r="E64" s="10">
        <v>1</v>
      </c>
      <c r="F64" s="12">
        <v>2</v>
      </c>
      <c r="G64" s="11" t="s">
        <v>30</v>
      </c>
      <c r="H64" s="13">
        <v>1</v>
      </c>
      <c r="I64" s="14">
        <v>2</v>
      </c>
      <c r="J64" s="14">
        <f t="shared" si="20"/>
        <v>0</v>
      </c>
      <c r="K64" s="15">
        <v>6</v>
      </c>
      <c r="L64" s="16">
        <f t="shared" si="19"/>
        <v>12</v>
      </c>
      <c r="M64" s="17">
        <f t="shared" si="12"/>
        <v>13.080000000000002</v>
      </c>
      <c r="N64" s="18" t="s">
        <v>16</v>
      </c>
    </row>
    <row r="65" spans="1:14" x14ac:dyDescent="0.3">
      <c r="A65" s="9"/>
      <c r="B65" s="19"/>
      <c r="C65" s="11"/>
      <c r="D65" s="12"/>
      <c r="E65" s="10"/>
      <c r="F65" s="10"/>
      <c r="G65" s="11"/>
      <c r="H65" s="13"/>
      <c r="I65" s="14"/>
      <c r="J65" s="14"/>
      <c r="K65" s="15"/>
      <c r="L65" s="16"/>
      <c r="M65" s="17"/>
      <c r="N65" s="18"/>
    </row>
    <row r="66" spans="1:14" ht="17.25" customHeight="1" x14ac:dyDescent="0.3">
      <c r="A66" s="9">
        <v>42655</v>
      </c>
      <c r="B66" s="19" t="s">
        <v>15</v>
      </c>
      <c r="C66" s="11" t="s">
        <v>27</v>
      </c>
      <c r="D66" s="12">
        <v>5</v>
      </c>
      <c r="E66" s="10">
        <v>1</v>
      </c>
      <c r="F66" s="12">
        <v>5</v>
      </c>
      <c r="G66" s="11" t="s">
        <v>27</v>
      </c>
      <c r="H66" s="13">
        <v>1</v>
      </c>
      <c r="I66" s="14">
        <v>5</v>
      </c>
      <c r="J66" s="14">
        <f t="shared" ref="J66:J71" si="21">I66-F66</f>
        <v>0</v>
      </c>
      <c r="K66" s="15">
        <v>6</v>
      </c>
      <c r="L66" s="16">
        <f t="shared" si="19"/>
        <v>30</v>
      </c>
      <c r="M66" s="17">
        <f t="shared" si="12"/>
        <v>32.700000000000003</v>
      </c>
      <c r="N66" s="18" t="s">
        <v>16</v>
      </c>
    </row>
    <row r="67" spans="1:14" x14ac:dyDescent="0.3">
      <c r="A67" s="9"/>
      <c r="B67" s="19"/>
      <c r="C67" s="11" t="s">
        <v>28</v>
      </c>
      <c r="D67" s="12">
        <v>3</v>
      </c>
      <c r="E67" s="10">
        <v>1</v>
      </c>
      <c r="F67" s="12">
        <v>3</v>
      </c>
      <c r="G67" s="11" t="s">
        <v>28</v>
      </c>
      <c r="H67" s="13">
        <v>1</v>
      </c>
      <c r="I67" s="14">
        <v>3</v>
      </c>
      <c r="J67" s="14">
        <f t="shared" si="21"/>
        <v>0</v>
      </c>
      <c r="K67" s="15">
        <v>6</v>
      </c>
      <c r="L67" s="16">
        <f t="shared" si="19"/>
        <v>18</v>
      </c>
      <c r="M67" s="17">
        <f t="shared" si="12"/>
        <v>19.62</v>
      </c>
      <c r="N67" s="18" t="s">
        <v>16</v>
      </c>
    </row>
    <row r="68" spans="1:14" x14ac:dyDescent="0.3">
      <c r="A68" s="9"/>
      <c r="B68" s="19"/>
      <c r="C68" s="11" t="s">
        <v>45</v>
      </c>
      <c r="D68" s="12">
        <v>5</v>
      </c>
      <c r="E68" s="10">
        <v>1</v>
      </c>
      <c r="F68" s="12">
        <v>5</v>
      </c>
      <c r="G68" s="11" t="s">
        <v>45</v>
      </c>
      <c r="H68" s="13">
        <v>1</v>
      </c>
      <c r="I68" s="14">
        <v>5</v>
      </c>
      <c r="J68" s="14">
        <f t="shared" si="21"/>
        <v>0</v>
      </c>
      <c r="K68" s="15">
        <v>6</v>
      </c>
      <c r="L68" s="16">
        <f t="shared" si="19"/>
        <v>30</v>
      </c>
      <c r="M68" s="17">
        <f t="shared" si="12"/>
        <v>32.700000000000003</v>
      </c>
      <c r="N68" s="18" t="s">
        <v>16</v>
      </c>
    </row>
    <row r="69" spans="1:14" x14ac:dyDescent="0.3">
      <c r="A69" s="9"/>
      <c r="B69" s="19"/>
      <c r="C69" s="11" t="s">
        <v>46</v>
      </c>
      <c r="D69" s="12">
        <v>3</v>
      </c>
      <c r="E69" s="10">
        <v>1</v>
      </c>
      <c r="F69" s="12">
        <v>3</v>
      </c>
      <c r="G69" s="11" t="s">
        <v>46</v>
      </c>
      <c r="H69" s="13">
        <v>1</v>
      </c>
      <c r="I69" s="14">
        <v>3</v>
      </c>
      <c r="J69" s="14">
        <f t="shared" si="21"/>
        <v>0</v>
      </c>
      <c r="K69" s="15">
        <v>6</v>
      </c>
      <c r="L69" s="16">
        <f t="shared" si="19"/>
        <v>18</v>
      </c>
      <c r="M69" s="17">
        <f t="shared" si="12"/>
        <v>19.62</v>
      </c>
      <c r="N69" s="18" t="s">
        <v>16</v>
      </c>
    </row>
    <row r="70" spans="1:14" x14ac:dyDescent="0.3">
      <c r="A70" s="9"/>
      <c r="B70" s="19"/>
      <c r="C70" s="11" t="s">
        <v>29</v>
      </c>
      <c r="D70" s="12">
        <v>6</v>
      </c>
      <c r="E70" s="10">
        <v>1</v>
      </c>
      <c r="F70" s="12">
        <v>6</v>
      </c>
      <c r="G70" s="11" t="s">
        <v>29</v>
      </c>
      <c r="H70" s="13">
        <v>1</v>
      </c>
      <c r="I70" s="14">
        <v>6</v>
      </c>
      <c r="J70" s="14">
        <f t="shared" si="21"/>
        <v>0</v>
      </c>
      <c r="K70" s="15">
        <v>6</v>
      </c>
      <c r="L70" s="16">
        <f t="shared" si="19"/>
        <v>36</v>
      </c>
      <c r="M70" s="17">
        <f t="shared" si="12"/>
        <v>39.24</v>
      </c>
      <c r="N70" s="18" t="s">
        <v>16</v>
      </c>
    </row>
    <row r="71" spans="1:14" x14ac:dyDescent="0.3">
      <c r="A71" s="9"/>
      <c r="B71" s="19"/>
      <c r="C71" s="11" t="s">
        <v>30</v>
      </c>
      <c r="D71" s="12">
        <v>2</v>
      </c>
      <c r="E71" s="10">
        <v>1</v>
      </c>
      <c r="F71" s="12">
        <v>2</v>
      </c>
      <c r="G71" s="11" t="s">
        <v>30</v>
      </c>
      <c r="H71" s="13">
        <v>1</v>
      </c>
      <c r="I71" s="14">
        <v>2</v>
      </c>
      <c r="J71" s="14">
        <f t="shared" si="21"/>
        <v>0</v>
      </c>
      <c r="K71" s="15">
        <v>6</v>
      </c>
      <c r="L71" s="16">
        <f t="shared" si="19"/>
        <v>12</v>
      </c>
      <c r="M71" s="17">
        <f t="shared" si="12"/>
        <v>13.080000000000002</v>
      </c>
      <c r="N71" s="18" t="s">
        <v>16</v>
      </c>
    </row>
    <row r="72" spans="1:14" x14ac:dyDescent="0.3">
      <c r="A72" s="9"/>
      <c r="B72" s="19"/>
      <c r="C72" s="11"/>
      <c r="D72" s="12"/>
      <c r="E72" s="10"/>
      <c r="F72" s="10"/>
      <c r="G72" s="11"/>
      <c r="H72" s="13"/>
      <c r="I72" s="14"/>
      <c r="J72" s="14"/>
      <c r="K72" s="15"/>
      <c r="L72" s="16"/>
      <c r="M72" s="17"/>
      <c r="N72" s="18"/>
    </row>
    <row r="73" spans="1:14" x14ac:dyDescent="0.3">
      <c r="A73" s="9">
        <v>42686</v>
      </c>
      <c r="B73" s="19" t="s">
        <v>17</v>
      </c>
      <c r="C73" s="11" t="s">
        <v>27</v>
      </c>
      <c r="D73" s="12">
        <v>5</v>
      </c>
      <c r="E73" s="10">
        <v>1</v>
      </c>
      <c r="F73" s="12">
        <v>5</v>
      </c>
      <c r="G73" s="11" t="s">
        <v>27</v>
      </c>
      <c r="H73" s="13">
        <v>1</v>
      </c>
      <c r="I73" s="14">
        <v>5</v>
      </c>
      <c r="J73" s="14">
        <f t="shared" ref="J73:J78" si="22">I73-F73</f>
        <v>0</v>
      </c>
      <c r="K73" s="15">
        <v>6</v>
      </c>
      <c r="L73" s="16">
        <f t="shared" si="19"/>
        <v>30</v>
      </c>
      <c r="M73" s="17">
        <f t="shared" si="12"/>
        <v>32.700000000000003</v>
      </c>
      <c r="N73" s="18" t="s">
        <v>16</v>
      </c>
    </row>
    <row r="74" spans="1:14" x14ac:dyDescent="0.3">
      <c r="A74" s="9"/>
      <c r="B74" s="19"/>
      <c r="C74" s="11" t="s">
        <v>28</v>
      </c>
      <c r="D74" s="12">
        <v>3</v>
      </c>
      <c r="E74" s="10">
        <v>1</v>
      </c>
      <c r="F74" s="12">
        <v>3</v>
      </c>
      <c r="G74" s="11" t="s">
        <v>28</v>
      </c>
      <c r="H74" s="13">
        <v>1</v>
      </c>
      <c r="I74" s="14">
        <v>3</v>
      </c>
      <c r="J74" s="14">
        <f t="shared" si="22"/>
        <v>0</v>
      </c>
      <c r="K74" s="15">
        <v>6</v>
      </c>
      <c r="L74" s="16">
        <f t="shared" si="19"/>
        <v>18</v>
      </c>
      <c r="M74" s="17">
        <f t="shared" si="12"/>
        <v>19.62</v>
      </c>
      <c r="N74" s="18" t="s">
        <v>16</v>
      </c>
    </row>
    <row r="75" spans="1:14" x14ac:dyDescent="0.3">
      <c r="A75" s="9"/>
      <c r="B75" s="19"/>
      <c r="C75" s="11" t="s">
        <v>45</v>
      </c>
      <c r="D75" s="12">
        <v>5</v>
      </c>
      <c r="E75" s="10">
        <v>1</v>
      </c>
      <c r="F75" s="12">
        <v>5</v>
      </c>
      <c r="G75" s="11" t="s">
        <v>45</v>
      </c>
      <c r="H75" s="13">
        <v>1</v>
      </c>
      <c r="I75" s="14">
        <v>5</v>
      </c>
      <c r="J75" s="14">
        <f t="shared" si="22"/>
        <v>0</v>
      </c>
      <c r="K75" s="15">
        <v>6</v>
      </c>
      <c r="L75" s="16">
        <f t="shared" si="19"/>
        <v>30</v>
      </c>
      <c r="M75" s="17">
        <f t="shared" si="12"/>
        <v>32.700000000000003</v>
      </c>
      <c r="N75" s="18" t="s">
        <v>16</v>
      </c>
    </row>
    <row r="76" spans="1:14" x14ac:dyDescent="0.3">
      <c r="A76" s="9"/>
      <c r="B76" s="19"/>
      <c r="C76" s="11" t="s">
        <v>46</v>
      </c>
      <c r="D76" s="12">
        <v>3</v>
      </c>
      <c r="E76" s="10">
        <v>1</v>
      </c>
      <c r="F76" s="12">
        <v>3</v>
      </c>
      <c r="G76" s="11" t="s">
        <v>46</v>
      </c>
      <c r="H76" s="13">
        <v>1</v>
      </c>
      <c r="I76" s="14">
        <v>3</v>
      </c>
      <c r="J76" s="14">
        <f t="shared" si="22"/>
        <v>0</v>
      </c>
      <c r="K76" s="15">
        <v>6</v>
      </c>
      <c r="L76" s="16">
        <f t="shared" si="19"/>
        <v>18</v>
      </c>
      <c r="M76" s="17">
        <f t="shared" si="12"/>
        <v>19.62</v>
      </c>
      <c r="N76" s="18" t="s">
        <v>16</v>
      </c>
    </row>
    <row r="77" spans="1:14" x14ac:dyDescent="0.3">
      <c r="A77" s="9"/>
      <c r="B77" s="19"/>
      <c r="C77" s="11" t="s">
        <v>29</v>
      </c>
      <c r="D77" s="12">
        <v>6</v>
      </c>
      <c r="E77" s="10">
        <v>1</v>
      </c>
      <c r="F77" s="12">
        <v>6</v>
      </c>
      <c r="G77" s="11" t="s">
        <v>29</v>
      </c>
      <c r="H77" s="13">
        <v>1</v>
      </c>
      <c r="I77" s="14">
        <v>6</v>
      </c>
      <c r="J77" s="14">
        <f t="shared" si="22"/>
        <v>0</v>
      </c>
      <c r="K77" s="15">
        <v>6</v>
      </c>
      <c r="L77" s="16">
        <f t="shared" si="19"/>
        <v>36</v>
      </c>
      <c r="M77" s="17">
        <f t="shared" si="12"/>
        <v>39.24</v>
      </c>
      <c r="N77" s="18" t="s">
        <v>16</v>
      </c>
    </row>
    <row r="78" spans="1:14" x14ac:dyDescent="0.3">
      <c r="A78" s="9"/>
      <c r="B78" s="19"/>
      <c r="C78" s="11" t="s">
        <v>30</v>
      </c>
      <c r="D78" s="12">
        <v>2</v>
      </c>
      <c r="E78" s="10">
        <v>1</v>
      </c>
      <c r="F78" s="12">
        <v>2</v>
      </c>
      <c r="G78" s="11" t="s">
        <v>30</v>
      </c>
      <c r="H78" s="13">
        <v>1</v>
      </c>
      <c r="I78" s="14">
        <v>2</v>
      </c>
      <c r="J78" s="14">
        <f t="shared" si="22"/>
        <v>0</v>
      </c>
      <c r="K78" s="15">
        <v>6</v>
      </c>
      <c r="L78" s="16">
        <f t="shared" si="19"/>
        <v>12</v>
      </c>
      <c r="M78" s="17">
        <f t="shared" si="12"/>
        <v>13.080000000000002</v>
      </c>
      <c r="N78" s="18" t="s">
        <v>16</v>
      </c>
    </row>
    <row r="79" spans="1:14" x14ac:dyDescent="0.3">
      <c r="A79" s="9"/>
      <c r="B79" s="19"/>
      <c r="C79" s="11"/>
      <c r="D79" s="12"/>
      <c r="E79" s="10"/>
      <c r="F79" s="10"/>
      <c r="G79" s="11"/>
      <c r="H79" s="13"/>
      <c r="I79" s="14"/>
      <c r="J79" s="14"/>
      <c r="K79" s="15"/>
      <c r="L79" s="16"/>
      <c r="M79" s="17"/>
      <c r="N79" s="18"/>
    </row>
    <row r="80" spans="1:14" x14ac:dyDescent="0.3">
      <c r="A80" s="9">
        <v>42716</v>
      </c>
      <c r="B80" s="19" t="s">
        <v>18</v>
      </c>
      <c r="C80" s="11" t="s">
        <v>27</v>
      </c>
      <c r="D80" s="12">
        <v>5</v>
      </c>
      <c r="E80" s="10">
        <v>1</v>
      </c>
      <c r="F80" s="12">
        <v>5</v>
      </c>
      <c r="G80" s="11" t="s">
        <v>27</v>
      </c>
      <c r="H80" s="13">
        <v>1</v>
      </c>
      <c r="I80" s="14">
        <v>5</v>
      </c>
      <c r="J80" s="14">
        <f t="shared" ref="J80:J85" si="23">I80-F80</f>
        <v>0</v>
      </c>
      <c r="K80" s="15">
        <v>6</v>
      </c>
      <c r="L80" s="16">
        <f t="shared" ref="L80:L85" si="24">SUM(I80*K80)</f>
        <v>30</v>
      </c>
      <c r="M80" s="17">
        <f t="shared" ref="M80:M85" si="25">SUM(I80*K80*1.09)</f>
        <v>32.700000000000003</v>
      </c>
      <c r="N80" s="18" t="s">
        <v>16</v>
      </c>
    </row>
    <row r="81" spans="1:14" x14ac:dyDescent="0.3">
      <c r="A81" s="9"/>
      <c r="B81" s="19"/>
      <c r="C81" s="11" t="s">
        <v>28</v>
      </c>
      <c r="D81" s="12">
        <v>3</v>
      </c>
      <c r="E81" s="10">
        <v>1</v>
      </c>
      <c r="F81" s="12">
        <v>3</v>
      </c>
      <c r="G81" s="11" t="s">
        <v>28</v>
      </c>
      <c r="H81" s="13">
        <v>1</v>
      </c>
      <c r="I81" s="14">
        <v>3</v>
      </c>
      <c r="J81" s="14">
        <f t="shared" si="23"/>
        <v>0</v>
      </c>
      <c r="K81" s="15">
        <v>6</v>
      </c>
      <c r="L81" s="16">
        <f t="shared" si="24"/>
        <v>18</v>
      </c>
      <c r="M81" s="17">
        <f t="shared" si="25"/>
        <v>19.62</v>
      </c>
      <c r="N81" s="18" t="s">
        <v>16</v>
      </c>
    </row>
    <row r="82" spans="1:14" x14ac:dyDescent="0.3">
      <c r="A82" s="9"/>
      <c r="B82" s="19"/>
      <c r="C82" s="11" t="s">
        <v>45</v>
      </c>
      <c r="D82" s="12">
        <v>5</v>
      </c>
      <c r="E82" s="10">
        <v>1</v>
      </c>
      <c r="F82" s="12">
        <v>5</v>
      </c>
      <c r="G82" s="11" t="s">
        <v>45</v>
      </c>
      <c r="H82" s="13">
        <v>1</v>
      </c>
      <c r="I82" s="14">
        <v>5</v>
      </c>
      <c r="J82" s="14">
        <f t="shared" si="23"/>
        <v>0</v>
      </c>
      <c r="K82" s="15">
        <v>6</v>
      </c>
      <c r="L82" s="16">
        <f t="shared" si="24"/>
        <v>30</v>
      </c>
      <c r="M82" s="17">
        <f t="shared" si="25"/>
        <v>32.700000000000003</v>
      </c>
      <c r="N82" s="18" t="s">
        <v>16</v>
      </c>
    </row>
    <row r="83" spans="1:14" x14ac:dyDescent="0.3">
      <c r="A83" s="9"/>
      <c r="B83" s="19"/>
      <c r="C83" s="11" t="s">
        <v>46</v>
      </c>
      <c r="D83" s="12">
        <v>3</v>
      </c>
      <c r="E83" s="10">
        <v>1</v>
      </c>
      <c r="F83" s="12">
        <v>3</v>
      </c>
      <c r="G83" s="11" t="s">
        <v>46</v>
      </c>
      <c r="H83" s="13">
        <v>1</v>
      </c>
      <c r="I83" s="14">
        <v>3</v>
      </c>
      <c r="J83" s="14">
        <f t="shared" si="23"/>
        <v>0</v>
      </c>
      <c r="K83" s="15">
        <v>6</v>
      </c>
      <c r="L83" s="16">
        <f t="shared" si="24"/>
        <v>18</v>
      </c>
      <c r="M83" s="17">
        <f t="shared" si="25"/>
        <v>19.62</v>
      </c>
      <c r="N83" s="18" t="s">
        <v>16</v>
      </c>
    </row>
    <row r="84" spans="1:14" x14ac:dyDescent="0.3">
      <c r="A84" s="9"/>
      <c r="B84" s="19"/>
      <c r="C84" s="11" t="s">
        <v>29</v>
      </c>
      <c r="D84" s="12">
        <v>6</v>
      </c>
      <c r="E84" s="10">
        <v>1</v>
      </c>
      <c r="F84" s="12">
        <v>6</v>
      </c>
      <c r="G84" s="11" t="s">
        <v>29</v>
      </c>
      <c r="H84" s="13">
        <v>1</v>
      </c>
      <c r="I84" s="14">
        <v>6</v>
      </c>
      <c r="J84" s="14">
        <f t="shared" si="23"/>
        <v>0</v>
      </c>
      <c r="K84" s="15">
        <v>6</v>
      </c>
      <c r="L84" s="16">
        <f t="shared" si="24"/>
        <v>36</v>
      </c>
      <c r="M84" s="17">
        <f t="shared" si="25"/>
        <v>39.24</v>
      </c>
      <c r="N84" s="18" t="s">
        <v>16</v>
      </c>
    </row>
    <row r="85" spans="1:14" x14ac:dyDescent="0.3">
      <c r="A85" s="9"/>
      <c r="B85" s="19"/>
      <c r="C85" s="11" t="s">
        <v>30</v>
      </c>
      <c r="D85" s="12">
        <v>2</v>
      </c>
      <c r="E85" s="10">
        <v>1</v>
      </c>
      <c r="F85" s="12">
        <v>2</v>
      </c>
      <c r="G85" s="11" t="s">
        <v>30</v>
      </c>
      <c r="H85" s="13">
        <v>1</v>
      </c>
      <c r="I85" s="14">
        <v>2</v>
      </c>
      <c r="J85" s="14">
        <f t="shared" si="23"/>
        <v>0</v>
      </c>
      <c r="K85" s="15">
        <v>6</v>
      </c>
      <c r="L85" s="16">
        <f t="shared" si="24"/>
        <v>12</v>
      </c>
      <c r="M85" s="17">
        <f t="shared" si="25"/>
        <v>13.080000000000002</v>
      </c>
      <c r="N85" s="18" t="s">
        <v>16</v>
      </c>
    </row>
    <row r="86" spans="1:14" x14ac:dyDescent="0.3">
      <c r="A86" s="9"/>
      <c r="B86" s="19"/>
      <c r="C86" s="11"/>
      <c r="D86" s="12"/>
      <c r="E86" s="10"/>
      <c r="F86" s="10"/>
      <c r="G86" s="11"/>
      <c r="H86" s="13"/>
      <c r="I86" s="14"/>
      <c r="J86" s="14"/>
      <c r="K86" s="15"/>
      <c r="L86" s="16"/>
      <c r="M86" s="17"/>
      <c r="N86" s="18"/>
    </row>
    <row r="87" spans="1:14" x14ac:dyDescent="0.3">
      <c r="A87" s="9" t="s">
        <v>68</v>
      </c>
      <c r="B87" s="19" t="s">
        <v>19</v>
      </c>
      <c r="C87" s="11" t="s">
        <v>27</v>
      </c>
      <c r="D87" s="12">
        <v>5</v>
      </c>
      <c r="E87" s="10">
        <v>1</v>
      </c>
      <c r="F87" s="12">
        <v>5</v>
      </c>
      <c r="G87" s="11" t="s">
        <v>27</v>
      </c>
      <c r="H87" s="13">
        <v>1</v>
      </c>
      <c r="I87" s="14">
        <v>5</v>
      </c>
      <c r="J87" s="14">
        <f t="shared" ref="J87:J92" si="26">I87-F87</f>
        <v>0</v>
      </c>
      <c r="K87" s="15">
        <v>6</v>
      </c>
      <c r="L87" s="16">
        <f t="shared" ref="L87:L92" si="27">SUM(I87*K87)</f>
        <v>30</v>
      </c>
      <c r="M87" s="17">
        <f t="shared" ref="M87:M92" si="28">SUM(I87*K87*1.09)</f>
        <v>32.700000000000003</v>
      </c>
      <c r="N87" s="18" t="s">
        <v>16</v>
      </c>
    </row>
    <row r="88" spans="1:14" x14ac:dyDescent="0.3">
      <c r="A88" s="9"/>
      <c r="B88" s="19"/>
      <c r="C88" s="11" t="s">
        <v>28</v>
      </c>
      <c r="D88" s="12">
        <v>3</v>
      </c>
      <c r="E88" s="10">
        <v>1</v>
      </c>
      <c r="F88" s="12">
        <v>3</v>
      </c>
      <c r="G88" s="11" t="s">
        <v>28</v>
      </c>
      <c r="H88" s="13">
        <v>1</v>
      </c>
      <c r="I88" s="14">
        <v>3</v>
      </c>
      <c r="J88" s="14">
        <f t="shared" si="26"/>
        <v>0</v>
      </c>
      <c r="K88" s="15">
        <v>6</v>
      </c>
      <c r="L88" s="16">
        <f t="shared" si="27"/>
        <v>18</v>
      </c>
      <c r="M88" s="17">
        <f t="shared" si="28"/>
        <v>19.62</v>
      </c>
      <c r="N88" s="18" t="s">
        <v>16</v>
      </c>
    </row>
    <row r="89" spans="1:14" x14ac:dyDescent="0.3">
      <c r="A89" s="9"/>
      <c r="B89" s="19"/>
      <c r="C89" s="11" t="s">
        <v>45</v>
      </c>
      <c r="D89" s="12">
        <v>5</v>
      </c>
      <c r="E89" s="10">
        <v>1</v>
      </c>
      <c r="F89" s="12">
        <v>5</v>
      </c>
      <c r="G89" s="11" t="s">
        <v>45</v>
      </c>
      <c r="H89" s="13">
        <v>1</v>
      </c>
      <c r="I89" s="14">
        <v>5</v>
      </c>
      <c r="J89" s="14">
        <f t="shared" si="26"/>
        <v>0</v>
      </c>
      <c r="K89" s="15">
        <v>6</v>
      </c>
      <c r="L89" s="16">
        <f t="shared" si="27"/>
        <v>30</v>
      </c>
      <c r="M89" s="17">
        <f t="shared" si="28"/>
        <v>32.700000000000003</v>
      </c>
      <c r="N89" s="18" t="s">
        <v>16</v>
      </c>
    </row>
    <row r="90" spans="1:14" x14ac:dyDescent="0.3">
      <c r="A90" s="9"/>
      <c r="B90" s="19"/>
      <c r="C90" s="11" t="s">
        <v>46</v>
      </c>
      <c r="D90" s="12">
        <v>3</v>
      </c>
      <c r="E90" s="10">
        <v>1</v>
      </c>
      <c r="F90" s="12">
        <v>3</v>
      </c>
      <c r="G90" s="11" t="s">
        <v>46</v>
      </c>
      <c r="H90" s="13">
        <v>1</v>
      </c>
      <c r="I90" s="14">
        <v>3</v>
      </c>
      <c r="J90" s="14">
        <f t="shared" si="26"/>
        <v>0</v>
      </c>
      <c r="K90" s="15">
        <v>6</v>
      </c>
      <c r="L90" s="16">
        <f t="shared" si="27"/>
        <v>18</v>
      </c>
      <c r="M90" s="17">
        <f t="shared" si="28"/>
        <v>19.62</v>
      </c>
      <c r="N90" s="18" t="s">
        <v>16</v>
      </c>
    </row>
    <row r="91" spans="1:14" x14ac:dyDescent="0.3">
      <c r="A91" s="9"/>
      <c r="B91" s="19"/>
      <c r="C91" s="11" t="s">
        <v>29</v>
      </c>
      <c r="D91" s="12">
        <v>6</v>
      </c>
      <c r="E91" s="10">
        <v>1</v>
      </c>
      <c r="F91" s="12">
        <v>6</v>
      </c>
      <c r="G91" s="11" t="s">
        <v>29</v>
      </c>
      <c r="H91" s="13">
        <v>1</v>
      </c>
      <c r="I91" s="14">
        <v>6</v>
      </c>
      <c r="J91" s="14">
        <f t="shared" si="26"/>
        <v>0</v>
      </c>
      <c r="K91" s="15">
        <v>6</v>
      </c>
      <c r="L91" s="16">
        <f t="shared" si="27"/>
        <v>36</v>
      </c>
      <c r="M91" s="17">
        <f t="shared" si="28"/>
        <v>39.24</v>
      </c>
      <c r="N91" s="18" t="s">
        <v>16</v>
      </c>
    </row>
    <row r="92" spans="1:14" x14ac:dyDescent="0.3">
      <c r="A92" s="9"/>
      <c r="B92" s="19"/>
      <c r="C92" s="11" t="s">
        <v>30</v>
      </c>
      <c r="D92" s="12">
        <v>2</v>
      </c>
      <c r="E92" s="10">
        <v>1</v>
      </c>
      <c r="F92" s="12">
        <v>2</v>
      </c>
      <c r="G92" s="11" t="s">
        <v>30</v>
      </c>
      <c r="H92" s="13">
        <v>1</v>
      </c>
      <c r="I92" s="14">
        <v>2</v>
      </c>
      <c r="J92" s="14">
        <f t="shared" si="26"/>
        <v>0</v>
      </c>
      <c r="K92" s="15">
        <v>6</v>
      </c>
      <c r="L92" s="16">
        <f t="shared" si="27"/>
        <v>12</v>
      </c>
      <c r="M92" s="17">
        <f t="shared" si="28"/>
        <v>13.080000000000002</v>
      </c>
      <c r="N92" s="18" t="s">
        <v>16</v>
      </c>
    </row>
    <row r="93" spans="1:14" x14ac:dyDescent="0.3">
      <c r="A93" s="9"/>
      <c r="B93" s="19"/>
      <c r="C93" s="11"/>
      <c r="D93" s="12"/>
      <c r="E93" s="10"/>
      <c r="F93" s="12"/>
      <c r="G93" s="11"/>
      <c r="H93" s="13"/>
      <c r="I93" s="14"/>
      <c r="J93" s="14"/>
      <c r="K93" s="15"/>
      <c r="L93" s="16"/>
      <c r="M93" s="17"/>
      <c r="N93" s="18"/>
    </row>
    <row r="94" spans="1:14" x14ac:dyDescent="0.3">
      <c r="A94" s="9" t="s">
        <v>69</v>
      </c>
      <c r="B94" s="19" t="s">
        <v>20</v>
      </c>
      <c r="C94" s="11" t="s">
        <v>27</v>
      </c>
      <c r="D94" s="12">
        <v>5</v>
      </c>
      <c r="E94" s="10">
        <v>1</v>
      </c>
      <c r="F94" s="12">
        <v>5</v>
      </c>
      <c r="G94" s="11" t="s">
        <v>27</v>
      </c>
      <c r="H94" s="13">
        <v>1</v>
      </c>
      <c r="I94" s="14">
        <v>5</v>
      </c>
      <c r="J94" s="14">
        <f t="shared" ref="J94:J99" si="29">I94-F94</f>
        <v>0</v>
      </c>
      <c r="K94" s="15">
        <v>6</v>
      </c>
      <c r="L94" s="16">
        <f t="shared" ref="L94:L99" si="30">SUM(I94*K94)</f>
        <v>30</v>
      </c>
      <c r="M94" s="17">
        <f t="shared" ref="M94:M99" si="31">SUM(I94*K94*1.09)</f>
        <v>32.700000000000003</v>
      </c>
      <c r="N94" s="18" t="s">
        <v>16</v>
      </c>
    </row>
    <row r="95" spans="1:14" x14ac:dyDescent="0.3">
      <c r="A95" s="9"/>
      <c r="B95" s="19"/>
      <c r="C95" s="11" t="s">
        <v>28</v>
      </c>
      <c r="D95" s="12">
        <v>3</v>
      </c>
      <c r="E95" s="10">
        <v>1</v>
      </c>
      <c r="F95" s="12">
        <v>3</v>
      </c>
      <c r="G95" s="11" t="s">
        <v>28</v>
      </c>
      <c r="H95" s="13">
        <v>1</v>
      </c>
      <c r="I95" s="14">
        <v>3</v>
      </c>
      <c r="J95" s="14">
        <f t="shared" si="29"/>
        <v>0</v>
      </c>
      <c r="K95" s="15">
        <v>6</v>
      </c>
      <c r="L95" s="16">
        <f t="shared" si="30"/>
        <v>18</v>
      </c>
      <c r="M95" s="17">
        <f t="shared" si="31"/>
        <v>19.62</v>
      </c>
      <c r="N95" s="18" t="s">
        <v>16</v>
      </c>
    </row>
    <row r="96" spans="1:14" x14ac:dyDescent="0.3">
      <c r="A96" s="9"/>
      <c r="B96" s="19"/>
      <c r="C96" s="11" t="s">
        <v>45</v>
      </c>
      <c r="D96" s="12">
        <v>5</v>
      </c>
      <c r="E96" s="10">
        <v>1</v>
      </c>
      <c r="F96" s="12">
        <v>5</v>
      </c>
      <c r="G96" s="11" t="s">
        <v>45</v>
      </c>
      <c r="H96" s="13">
        <v>1</v>
      </c>
      <c r="I96" s="14">
        <v>5</v>
      </c>
      <c r="J96" s="14">
        <f t="shared" si="29"/>
        <v>0</v>
      </c>
      <c r="K96" s="15">
        <v>6</v>
      </c>
      <c r="L96" s="16">
        <f t="shared" si="30"/>
        <v>30</v>
      </c>
      <c r="M96" s="17">
        <f t="shared" si="31"/>
        <v>32.700000000000003</v>
      </c>
      <c r="N96" s="18" t="s">
        <v>16</v>
      </c>
    </row>
    <row r="97" spans="1:14" x14ac:dyDescent="0.3">
      <c r="A97" s="9"/>
      <c r="B97" s="19"/>
      <c r="C97" s="11" t="s">
        <v>46</v>
      </c>
      <c r="D97" s="12">
        <v>3</v>
      </c>
      <c r="E97" s="10">
        <v>1</v>
      </c>
      <c r="F97" s="12">
        <v>3</v>
      </c>
      <c r="G97" s="11" t="s">
        <v>46</v>
      </c>
      <c r="H97" s="13">
        <v>1</v>
      </c>
      <c r="I97" s="14">
        <v>3</v>
      </c>
      <c r="J97" s="14">
        <f t="shared" si="29"/>
        <v>0</v>
      </c>
      <c r="K97" s="15">
        <v>6</v>
      </c>
      <c r="L97" s="16">
        <f t="shared" si="30"/>
        <v>18</v>
      </c>
      <c r="M97" s="17">
        <f t="shared" si="31"/>
        <v>19.62</v>
      </c>
      <c r="N97" s="18" t="s">
        <v>16</v>
      </c>
    </row>
    <row r="98" spans="1:14" x14ac:dyDescent="0.3">
      <c r="A98" s="9"/>
      <c r="B98" s="19"/>
      <c r="C98" s="11" t="s">
        <v>29</v>
      </c>
      <c r="D98" s="12">
        <v>6</v>
      </c>
      <c r="E98" s="10">
        <v>1</v>
      </c>
      <c r="F98" s="12">
        <v>6</v>
      </c>
      <c r="G98" s="11" t="s">
        <v>29</v>
      </c>
      <c r="H98" s="13">
        <v>1</v>
      </c>
      <c r="I98" s="14">
        <v>6</v>
      </c>
      <c r="J98" s="14">
        <f t="shared" si="29"/>
        <v>0</v>
      </c>
      <c r="K98" s="15">
        <v>6</v>
      </c>
      <c r="L98" s="16">
        <f t="shared" si="30"/>
        <v>36</v>
      </c>
      <c r="M98" s="17">
        <f t="shared" si="31"/>
        <v>39.24</v>
      </c>
      <c r="N98" s="18" t="s">
        <v>16</v>
      </c>
    </row>
    <row r="99" spans="1:14" x14ac:dyDescent="0.3">
      <c r="A99" s="9"/>
      <c r="B99" s="19"/>
      <c r="C99" s="11" t="s">
        <v>30</v>
      </c>
      <c r="D99" s="12">
        <v>2</v>
      </c>
      <c r="E99" s="10">
        <v>1</v>
      </c>
      <c r="F99" s="12">
        <v>2</v>
      </c>
      <c r="G99" s="11" t="s">
        <v>30</v>
      </c>
      <c r="H99" s="13">
        <v>1</v>
      </c>
      <c r="I99" s="14">
        <v>2</v>
      </c>
      <c r="J99" s="14">
        <f t="shared" si="29"/>
        <v>0</v>
      </c>
      <c r="K99" s="15">
        <v>6</v>
      </c>
      <c r="L99" s="16">
        <f t="shared" si="30"/>
        <v>12</v>
      </c>
      <c r="M99" s="17">
        <f t="shared" si="31"/>
        <v>13.080000000000002</v>
      </c>
      <c r="N99" s="18" t="s">
        <v>16</v>
      </c>
    </row>
    <row r="100" spans="1:14" x14ac:dyDescent="0.3">
      <c r="A100" s="9"/>
      <c r="B100" s="19"/>
      <c r="C100" s="11"/>
      <c r="D100" s="12"/>
      <c r="E100" s="10"/>
      <c r="F100" s="10"/>
      <c r="G100" s="11"/>
      <c r="H100" s="13"/>
      <c r="I100" s="14"/>
      <c r="J100" s="14"/>
      <c r="K100" s="15"/>
      <c r="L100" s="16"/>
      <c r="M100" s="17"/>
      <c r="N100" s="18"/>
    </row>
    <row r="101" spans="1:14" x14ac:dyDescent="0.3">
      <c r="A101" s="9" t="s">
        <v>70</v>
      </c>
      <c r="B101" s="19" t="s">
        <v>21</v>
      </c>
      <c r="C101" s="11" t="s">
        <v>27</v>
      </c>
      <c r="D101" s="12">
        <v>5</v>
      </c>
      <c r="E101" s="10">
        <v>1</v>
      </c>
      <c r="F101" s="12">
        <v>5</v>
      </c>
      <c r="G101" s="11" t="s">
        <v>27</v>
      </c>
      <c r="H101" s="13">
        <v>1</v>
      </c>
      <c r="I101" s="14">
        <v>5</v>
      </c>
      <c r="J101" s="14">
        <f t="shared" ref="J101:J106" si="32">I101-F101</f>
        <v>0</v>
      </c>
      <c r="K101" s="15">
        <v>6</v>
      </c>
      <c r="L101" s="16">
        <f t="shared" ref="L101:L106" si="33">SUM(I101*K101)</f>
        <v>30</v>
      </c>
      <c r="M101" s="17">
        <f t="shared" ref="M101:M106" si="34">SUM(I101*K101*1.09)</f>
        <v>32.700000000000003</v>
      </c>
      <c r="N101" s="18" t="s">
        <v>16</v>
      </c>
    </row>
    <row r="102" spans="1:14" x14ac:dyDescent="0.3">
      <c r="A102" s="9"/>
      <c r="B102" s="19"/>
      <c r="C102" s="11" t="s">
        <v>28</v>
      </c>
      <c r="D102" s="12">
        <v>3</v>
      </c>
      <c r="E102" s="10">
        <v>1</v>
      </c>
      <c r="F102" s="12">
        <v>3</v>
      </c>
      <c r="G102" s="11" t="s">
        <v>28</v>
      </c>
      <c r="H102" s="13">
        <v>1</v>
      </c>
      <c r="I102" s="14">
        <v>3</v>
      </c>
      <c r="J102" s="14">
        <f t="shared" si="32"/>
        <v>0</v>
      </c>
      <c r="K102" s="15">
        <v>6</v>
      </c>
      <c r="L102" s="16">
        <f t="shared" si="33"/>
        <v>18</v>
      </c>
      <c r="M102" s="17">
        <f t="shared" si="34"/>
        <v>19.62</v>
      </c>
      <c r="N102" s="18" t="s">
        <v>16</v>
      </c>
    </row>
    <row r="103" spans="1:14" x14ac:dyDescent="0.3">
      <c r="A103" s="9"/>
      <c r="B103" s="19"/>
      <c r="C103" s="11" t="s">
        <v>45</v>
      </c>
      <c r="D103" s="12">
        <v>5</v>
      </c>
      <c r="E103" s="10">
        <v>1</v>
      </c>
      <c r="F103" s="12">
        <v>5</v>
      </c>
      <c r="G103" s="11" t="s">
        <v>45</v>
      </c>
      <c r="H103" s="13">
        <v>1</v>
      </c>
      <c r="I103" s="14">
        <v>5</v>
      </c>
      <c r="J103" s="14">
        <f t="shared" si="32"/>
        <v>0</v>
      </c>
      <c r="K103" s="15">
        <v>6</v>
      </c>
      <c r="L103" s="16">
        <f t="shared" si="33"/>
        <v>30</v>
      </c>
      <c r="M103" s="17">
        <f t="shared" si="34"/>
        <v>32.700000000000003</v>
      </c>
      <c r="N103" s="18" t="s">
        <v>16</v>
      </c>
    </row>
    <row r="104" spans="1:14" x14ac:dyDescent="0.3">
      <c r="A104" s="9"/>
      <c r="B104" s="19"/>
      <c r="C104" s="11" t="s">
        <v>46</v>
      </c>
      <c r="D104" s="12">
        <v>3</v>
      </c>
      <c r="E104" s="10">
        <v>1</v>
      </c>
      <c r="F104" s="12">
        <v>3</v>
      </c>
      <c r="G104" s="11" t="s">
        <v>46</v>
      </c>
      <c r="H104" s="13">
        <v>1</v>
      </c>
      <c r="I104" s="14">
        <v>3</v>
      </c>
      <c r="J104" s="14">
        <f t="shared" si="32"/>
        <v>0</v>
      </c>
      <c r="K104" s="15">
        <v>6</v>
      </c>
      <c r="L104" s="16">
        <f t="shared" si="33"/>
        <v>18</v>
      </c>
      <c r="M104" s="17">
        <f t="shared" si="34"/>
        <v>19.62</v>
      </c>
      <c r="N104" s="18" t="s">
        <v>16</v>
      </c>
    </row>
    <row r="105" spans="1:14" x14ac:dyDescent="0.3">
      <c r="A105" s="9"/>
      <c r="B105" s="19"/>
      <c r="C105" s="11" t="s">
        <v>29</v>
      </c>
      <c r="D105" s="12">
        <v>6</v>
      </c>
      <c r="E105" s="10">
        <v>1</v>
      </c>
      <c r="F105" s="12">
        <v>6</v>
      </c>
      <c r="G105" s="11" t="s">
        <v>29</v>
      </c>
      <c r="H105" s="13">
        <v>1</v>
      </c>
      <c r="I105" s="14">
        <v>6</v>
      </c>
      <c r="J105" s="14">
        <f t="shared" si="32"/>
        <v>0</v>
      </c>
      <c r="K105" s="15">
        <v>6</v>
      </c>
      <c r="L105" s="16">
        <f t="shared" si="33"/>
        <v>36</v>
      </c>
      <c r="M105" s="17">
        <f t="shared" si="34"/>
        <v>39.24</v>
      </c>
      <c r="N105" s="18" t="s">
        <v>16</v>
      </c>
    </row>
    <row r="106" spans="1:14" x14ac:dyDescent="0.3">
      <c r="A106" s="9"/>
      <c r="B106" s="19"/>
      <c r="C106" s="11" t="s">
        <v>30</v>
      </c>
      <c r="D106" s="12">
        <v>2</v>
      </c>
      <c r="E106" s="10">
        <v>1</v>
      </c>
      <c r="F106" s="12">
        <v>2</v>
      </c>
      <c r="G106" s="11" t="s">
        <v>30</v>
      </c>
      <c r="H106" s="13">
        <v>1</v>
      </c>
      <c r="I106" s="14">
        <v>2</v>
      </c>
      <c r="J106" s="14">
        <f t="shared" si="32"/>
        <v>0</v>
      </c>
      <c r="K106" s="15">
        <v>6</v>
      </c>
      <c r="L106" s="16">
        <f t="shared" si="33"/>
        <v>12</v>
      </c>
      <c r="M106" s="17">
        <f t="shared" si="34"/>
        <v>13.080000000000002</v>
      </c>
      <c r="N106" s="18" t="s">
        <v>16</v>
      </c>
    </row>
    <row r="107" spans="1:14" x14ac:dyDescent="0.3">
      <c r="A107" s="9"/>
      <c r="B107" s="19"/>
      <c r="C107" s="11"/>
      <c r="D107" s="12"/>
      <c r="E107" s="10"/>
      <c r="F107" s="10"/>
      <c r="G107" s="11"/>
      <c r="H107" s="13"/>
      <c r="I107" s="14"/>
      <c r="J107" s="14"/>
      <c r="K107" s="15"/>
      <c r="L107" s="16"/>
      <c r="M107" s="17"/>
      <c r="N107" s="18"/>
    </row>
    <row r="108" spans="1:14" x14ac:dyDescent="0.3">
      <c r="A108" s="9"/>
      <c r="B108" s="19"/>
      <c r="C108" s="11"/>
      <c r="D108" s="12"/>
      <c r="E108" s="10"/>
      <c r="F108" s="10"/>
      <c r="G108" s="11"/>
      <c r="H108" s="13"/>
      <c r="I108" s="14"/>
      <c r="J108" s="14"/>
      <c r="K108" s="15"/>
      <c r="L108" s="16"/>
      <c r="M108" s="17"/>
      <c r="N108" s="18"/>
    </row>
    <row r="109" spans="1:14" ht="15" thickBot="1" x14ac:dyDescent="0.35">
      <c r="A109" s="9"/>
      <c r="B109" s="10"/>
      <c r="C109" s="11"/>
      <c r="D109" s="12"/>
      <c r="E109" s="10"/>
      <c r="F109" s="10"/>
      <c r="G109" s="11"/>
      <c r="H109" s="13"/>
      <c r="I109" s="14"/>
      <c r="J109" s="14"/>
      <c r="K109" s="15"/>
      <c r="L109" s="16"/>
      <c r="M109" s="17"/>
      <c r="N109" s="18"/>
    </row>
    <row r="110" spans="1:14" ht="18" thickBot="1" x14ac:dyDescent="0.35">
      <c r="A110" s="226" t="s">
        <v>47</v>
      </c>
      <c r="B110" s="227"/>
      <c r="C110" s="227"/>
      <c r="D110" s="228"/>
      <c r="E110" s="22"/>
      <c r="F110" s="23">
        <f>SUM(F3:F109)</f>
        <v>360</v>
      </c>
      <c r="G110" s="22"/>
      <c r="H110" s="24"/>
      <c r="I110" s="25">
        <f>SUM(I3:I109)</f>
        <v>360</v>
      </c>
      <c r="J110" s="25">
        <f>SUM(J3:J109)</f>
        <v>0</v>
      </c>
      <c r="K110" s="26"/>
      <c r="L110" s="26">
        <f>SUM(L3:L109)</f>
        <v>2160</v>
      </c>
      <c r="M110" s="27">
        <f>SUM(M3:M109)</f>
        <v>2354.3999999999974</v>
      </c>
      <c r="N110" s="28" t="s">
        <v>23</v>
      </c>
    </row>
    <row r="111" spans="1:14" x14ac:dyDescent="0.3">
      <c r="A111" s="29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1"/>
    </row>
    <row r="112" spans="1:14" x14ac:dyDescent="0.3">
      <c r="A112" s="29"/>
      <c r="B112" s="30"/>
      <c r="C112" s="30"/>
      <c r="D112" s="30"/>
      <c r="E112" s="30"/>
      <c r="F112" s="30"/>
      <c r="G112" s="32" t="s">
        <v>24</v>
      </c>
      <c r="H112" s="30"/>
      <c r="I112" s="30"/>
      <c r="J112" s="30"/>
      <c r="K112" s="30"/>
      <c r="L112" s="30"/>
      <c r="M112" s="30"/>
      <c r="N112" s="31"/>
    </row>
    <row r="113" spans="1:14" ht="15" thickBot="1" x14ac:dyDescent="0.35">
      <c r="A113" s="29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1"/>
    </row>
    <row r="114" spans="1:14" ht="18.600000000000001" thickBot="1" x14ac:dyDescent="0.4">
      <c r="A114" s="33"/>
      <c r="B114" s="34"/>
      <c r="C114" s="34"/>
      <c r="D114" s="34"/>
      <c r="E114" s="35"/>
      <c r="F114" s="36"/>
      <c r="G114" s="30"/>
      <c r="H114" s="30"/>
      <c r="I114" s="30"/>
      <c r="J114" s="30"/>
      <c r="K114" s="30"/>
      <c r="L114" s="30"/>
      <c r="M114" s="30"/>
      <c r="N114" s="31"/>
    </row>
    <row r="115" spans="1:14" ht="15" thickBot="1" x14ac:dyDescent="0.35">
      <c r="A115" s="37"/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9"/>
    </row>
  </sheetData>
  <mergeCells count="2">
    <mergeCell ref="A1:N1"/>
    <mergeCell ref="A110:D110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6" workbookViewId="0">
      <selection activeCell="J62" sqref="J6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8.88671875" style="8" bestFit="1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33.554687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34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5</v>
      </c>
      <c r="E3" s="172">
        <v>1</v>
      </c>
      <c r="F3" s="174">
        <v>5</v>
      </c>
      <c r="G3" s="173" t="s">
        <v>78</v>
      </c>
      <c r="H3" s="175">
        <v>1</v>
      </c>
      <c r="I3" s="176">
        <v>3</v>
      </c>
      <c r="J3" s="176">
        <f t="shared" ref="J3:J5" si="0">I3-F3</f>
        <v>-2</v>
      </c>
      <c r="K3" s="177">
        <v>6</v>
      </c>
      <c r="L3" s="178">
        <f>SUM(I3*K3)</f>
        <v>18</v>
      </c>
      <c r="M3" s="179">
        <f>M7</f>
        <v>19.62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1">SUM(I4*K4)</f>
        <v>48</v>
      </c>
      <c r="M4" s="179">
        <f t="shared" ref="M4:M5" si="2">SUM(I4*K4*1.09)</f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6</v>
      </c>
      <c r="E5" s="172">
        <v>1</v>
      </c>
      <c r="F5" s="174">
        <v>6</v>
      </c>
      <c r="G5" s="173" t="s">
        <v>80</v>
      </c>
      <c r="H5" s="175">
        <v>1</v>
      </c>
      <c r="I5" s="176">
        <v>6</v>
      </c>
      <c r="J5" s="176">
        <f t="shared" si="0"/>
        <v>0</v>
      </c>
      <c r="K5" s="177">
        <v>6</v>
      </c>
      <c r="L5" s="178">
        <f t="shared" si="1"/>
        <v>36</v>
      </c>
      <c r="M5" s="179">
        <f t="shared" si="2"/>
        <v>39.24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5</v>
      </c>
      <c r="E7" s="172">
        <v>1</v>
      </c>
      <c r="F7" s="174">
        <v>5</v>
      </c>
      <c r="G7" s="173" t="s">
        <v>27</v>
      </c>
      <c r="H7" s="175">
        <v>1</v>
      </c>
      <c r="I7" s="176">
        <v>3</v>
      </c>
      <c r="J7" s="176">
        <f t="shared" ref="J7:J9" si="3">I7-F7</f>
        <v>-2</v>
      </c>
      <c r="K7" s="177">
        <v>6</v>
      </c>
      <c r="L7" s="178">
        <f>SUM(I7*K7)</f>
        <v>18</v>
      </c>
      <c r="M7" s="179">
        <f t="shared" ref="M7:M9" si="4">SUM(I7*K7*1.09)</f>
        <v>19.62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28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72"/>
      <c r="C9" s="173" t="s">
        <v>30</v>
      </c>
      <c r="D9" s="174">
        <v>6</v>
      </c>
      <c r="E9" s="172">
        <v>1</v>
      </c>
      <c r="F9" s="174">
        <v>6</v>
      </c>
      <c r="G9" s="173" t="s">
        <v>30</v>
      </c>
      <c r="H9" s="175">
        <v>1</v>
      </c>
      <c r="I9" s="176">
        <v>6</v>
      </c>
      <c r="J9" s="176">
        <f t="shared" si="3"/>
        <v>0</v>
      </c>
      <c r="K9" s="177">
        <v>6</v>
      </c>
      <c r="L9" s="178">
        <f t="shared" si="5"/>
        <v>36</v>
      </c>
      <c r="M9" s="179">
        <f t="shared" si="4"/>
        <v>39.24</v>
      </c>
      <c r="N9" s="180" t="s">
        <v>86</v>
      </c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5</v>
      </c>
      <c r="E11" s="172">
        <v>1</v>
      </c>
      <c r="F11" s="174">
        <v>5</v>
      </c>
      <c r="G11" s="173" t="s">
        <v>78</v>
      </c>
      <c r="H11" s="175">
        <v>1</v>
      </c>
      <c r="I11" s="176">
        <v>3</v>
      </c>
      <c r="J11" s="176">
        <f t="shared" ref="J11:J13" si="6">I11-F11</f>
        <v>-2</v>
      </c>
      <c r="K11" s="177">
        <v>6</v>
      </c>
      <c r="L11" s="178">
        <f>SUM(I11*K11)</f>
        <v>18</v>
      </c>
      <c r="M11" s="179">
        <f t="shared" ref="M11:M17" si="7">SUM(I11*K11*1.09)</f>
        <v>19.62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86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6</v>
      </c>
      <c r="E13" s="172">
        <v>1</v>
      </c>
      <c r="F13" s="174">
        <v>6</v>
      </c>
      <c r="G13" s="173" t="s">
        <v>80</v>
      </c>
      <c r="H13" s="175">
        <v>1</v>
      </c>
      <c r="I13" s="176">
        <v>6</v>
      </c>
      <c r="J13" s="176">
        <f t="shared" si="6"/>
        <v>0</v>
      </c>
      <c r="K13" s="177">
        <v>6</v>
      </c>
      <c r="L13" s="178">
        <f t="shared" si="8"/>
        <v>36</v>
      </c>
      <c r="M13" s="179">
        <f t="shared" si="7"/>
        <v>39.24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5</v>
      </c>
      <c r="E15" s="172">
        <v>1</v>
      </c>
      <c r="F15" s="174">
        <v>5</v>
      </c>
      <c r="G15" s="173" t="s">
        <v>78</v>
      </c>
      <c r="H15" s="175">
        <v>1</v>
      </c>
      <c r="I15" s="176">
        <v>3</v>
      </c>
      <c r="J15" s="176">
        <f t="shared" ref="J15:J17" si="9">I15-F15</f>
        <v>-2</v>
      </c>
      <c r="K15" s="177">
        <v>6</v>
      </c>
      <c r="L15" s="178">
        <f t="shared" si="8"/>
        <v>18</v>
      </c>
      <c r="M15" s="179">
        <f t="shared" si="7"/>
        <v>19.62</v>
      </c>
      <c r="N15" s="180" t="s">
        <v>108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86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6</v>
      </c>
      <c r="E17" s="172">
        <v>1</v>
      </c>
      <c r="F17" s="174">
        <v>6</v>
      </c>
      <c r="G17" s="173" t="s">
        <v>80</v>
      </c>
      <c r="H17" s="175">
        <v>1</v>
      </c>
      <c r="I17" s="176">
        <v>8</v>
      </c>
      <c r="J17" s="176">
        <f t="shared" si="9"/>
        <v>2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5</v>
      </c>
      <c r="E19" s="172">
        <v>1</v>
      </c>
      <c r="F19" s="174">
        <v>5</v>
      </c>
      <c r="G19" s="173" t="s">
        <v>78</v>
      </c>
      <c r="H19" s="175">
        <v>1</v>
      </c>
      <c r="I19" s="176">
        <v>3</v>
      </c>
      <c r="J19" s="176">
        <f t="shared" ref="J19:J21" si="10">I19-F19</f>
        <v>-2</v>
      </c>
      <c r="K19" s="177">
        <v>6</v>
      </c>
      <c r="L19" s="178">
        <f>SUM(I19*K19)</f>
        <v>18</v>
      </c>
      <c r="M19" s="179">
        <f t="shared" ref="M19:M45" si="11">SUM(I19*K19*1.09)</f>
        <v>19.62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86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6</v>
      </c>
      <c r="E21" s="172">
        <v>1</v>
      </c>
      <c r="F21" s="174">
        <v>6</v>
      </c>
      <c r="G21" s="173" t="s">
        <v>80</v>
      </c>
      <c r="H21" s="175">
        <v>1</v>
      </c>
      <c r="I21" s="176">
        <v>6</v>
      </c>
      <c r="J21" s="176">
        <f t="shared" si="10"/>
        <v>0</v>
      </c>
      <c r="K21" s="177">
        <v>6</v>
      </c>
      <c r="L21" s="178">
        <f t="shared" si="12"/>
        <v>36</v>
      </c>
      <c r="M21" s="179">
        <f t="shared" si="11"/>
        <v>39.24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5</v>
      </c>
      <c r="E23" s="172">
        <v>1</v>
      </c>
      <c r="F23" s="174">
        <v>5</v>
      </c>
      <c r="G23" s="173" t="s">
        <v>78</v>
      </c>
      <c r="H23" s="175">
        <v>1</v>
      </c>
      <c r="I23" s="176">
        <v>3</v>
      </c>
      <c r="J23" s="176">
        <f t="shared" ref="J23:J25" si="13">I23-F23</f>
        <v>-2</v>
      </c>
      <c r="K23" s="177">
        <v>6</v>
      </c>
      <c r="L23" s="178">
        <f>SUM(I23*K23)</f>
        <v>18</v>
      </c>
      <c r="M23" s="179">
        <f t="shared" si="11"/>
        <v>19.62</v>
      </c>
      <c r="N23" s="180" t="s">
        <v>86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2</v>
      </c>
      <c r="I24" s="176">
        <v>12</v>
      </c>
      <c r="J24" s="176">
        <f t="shared" si="13"/>
        <v>4</v>
      </c>
      <c r="K24" s="177">
        <v>6</v>
      </c>
      <c r="L24" s="178">
        <f t="shared" ref="L24:L25" si="14">SUM(I24*K24)</f>
        <v>72</v>
      </c>
      <c r="M24" s="179">
        <f t="shared" si="11"/>
        <v>78.48</v>
      </c>
      <c r="N24" s="180" t="s">
        <v>95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6</v>
      </c>
      <c r="E25" s="172">
        <v>1</v>
      </c>
      <c r="F25" s="174">
        <v>6</v>
      </c>
      <c r="G25" s="173" t="s">
        <v>80</v>
      </c>
      <c r="H25" s="175">
        <v>1</v>
      </c>
      <c r="I25" s="176">
        <v>6</v>
      </c>
      <c r="J25" s="176">
        <f t="shared" si="13"/>
        <v>0</v>
      </c>
      <c r="K25" s="177">
        <v>6</v>
      </c>
      <c r="L25" s="178">
        <f t="shared" si="14"/>
        <v>36</v>
      </c>
      <c r="M25" s="179">
        <f t="shared" si="11"/>
        <v>39.24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x14ac:dyDescent="0.3">
      <c r="A27" s="171">
        <v>42920</v>
      </c>
      <c r="B27" s="181" t="s">
        <v>22</v>
      </c>
      <c r="C27" s="173" t="s">
        <v>78</v>
      </c>
      <c r="D27" s="174">
        <v>5</v>
      </c>
      <c r="E27" s="172">
        <v>1</v>
      </c>
      <c r="F27" s="174">
        <v>5</v>
      </c>
      <c r="G27" s="173" t="s">
        <v>78</v>
      </c>
      <c r="H27" s="175">
        <v>1</v>
      </c>
      <c r="I27" s="176">
        <v>3</v>
      </c>
      <c r="J27" s="176">
        <f t="shared" ref="J27:J29" si="15">I27-F27</f>
        <v>-2</v>
      </c>
      <c r="K27" s="177">
        <v>6</v>
      </c>
      <c r="L27" s="178">
        <f>SUM(I27*K27)</f>
        <v>18</v>
      </c>
      <c r="M27" s="179">
        <f t="shared" si="11"/>
        <v>19.62</v>
      </c>
      <c r="N27" s="180" t="s">
        <v>86</v>
      </c>
    </row>
    <row r="28" spans="1:14" s="70" customForma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s="70" customFormat="1" x14ac:dyDescent="0.3">
      <c r="A29" s="171"/>
      <c r="B29" s="181"/>
      <c r="C29" s="173" t="s">
        <v>80</v>
      </c>
      <c r="D29" s="174">
        <v>6</v>
      </c>
      <c r="E29" s="172">
        <v>1</v>
      </c>
      <c r="F29" s="174">
        <v>6</v>
      </c>
      <c r="G29" s="173" t="s">
        <v>80</v>
      </c>
      <c r="H29" s="175">
        <v>1</v>
      </c>
      <c r="I29" s="176">
        <v>6</v>
      </c>
      <c r="J29" s="176">
        <f t="shared" si="15"/>
        <v>0</v>
      </c>
      <c r="K29" s="177">
        <v>6</v>
      </c>
      <c r="L29" s="178">
        <f t="shared" si="16"/>
        <v>36</v>
      </c>
      <c r="M29" s="179">
        <f t="shared" si="11"/>
        <v>39.24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5</v>
      </c>
      <c r="E31" s="172">
        <v>1</v>
      </c>
      <c r="F31" s="174">
        <v>5</v>
      </c>
      <c r="G31" s="173" t="s">
        <v>78</v>
      </c>
      <c r="H31" s="175">
        <v>1</v>
      </c>
      <c r="I31" s="176">
        <v>3</v>
      </c>
      <c r="J31" s="176">
        <f t="shared" ref="J31:J33" si="17">I31-F31</f>
        <v>-2</v>
      </c>
      <c r="K31" s="177">
        <v>6</v>
      </c>
      <c r="L31" s="178">
        <f>SUM(I31*K31)</f>
        <v>18</v>
      </c>
      <c r="M31" s="179">
        <f t="shared" si="11"/>
        <v>19.62</v>
      </c>
      <c r="N31" s="180" t="s">
        <v>86</v>
      </c>
    </row>
    <row r="32" spans="1:14" s="70" customForma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s="70" customFormat="1" x14ac:dyDescent="0.3">
      <c r="A33" s="171"/>
      <c r="B33" s="181"/>
      <c r="C33" s="173" t="s">
        <v>80</v>
      </c>
      <c r="D33" s="174">
        <v>6</v>
      </c>
      <c r="E33" s="172">
        <v>1</v>
      </c>
      <c r="F33" s="174">
        <v>6</v>
      </c>
      <c r="G33" s="173" t="s">
        <v>80</v>
      </c>
      <c r="H33" s="175">
        <v>1</v>
      </c>
      <c r="I33" s="176">
        <v>6</v>
      </c>
      <c r="J33" s="176">
        <f t="shared" si="17"/>
        <v>0</v>
      </c>
      <c r="K33" s="177">
        <v>6</v>
      </c>
      <c r="L33" s="178">
        <f t="shared" si="18"/>
        <v>36</v>
      </c>
      <c r="M33" s="179">
        <f t="shared" si="11"/>
        <v>39.24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5</v>
      </c>
      <c r="E35" s="172">
        <v>1</v>
      </c>
      <c r="F35" s="174">
        <v>5</v>
      </c>
      <c r="G35" s="173" t="s">
        <v>78</v>
      </c>
      <c r="H35" s="175">
        <v>1</v>
      </c>
      <c r="I35" s="176">
        <v>3</v>
      </c>
      <c r="J35" s="176">
        <f t="shared" ref="J35:J37" si="19">I35-F35</f>
        <v>-2</v>
      </c>
      <c r="K35" s="177">
        <v>6</v>
      </c>
      <c r="L35" s="178">
        <f t="shared" si="18"/>
        <v>18</v>
      </c>
      <c r="M35" s="179">
        <f t="shared" si="11"/>
        <v>19.62</v>
      </c>
      <c r="N35" s="180" t="s">
        <v>86</v>
      </c>
    </row>
    <row r="36" spans="1:14" s="70" customForma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86</v>
      </c>
    </row>
    <row r="37" spans="1:14" s="70" customFormat="1" x14ac:dyDescent="0.3">
      <c r="A37" s="171"/>
      <c r="B37" s="181"/>
      <c r="C37" s="173" t="s">
        <v>80</v>
      </c>
      <c r="D37" s="174">
        <v>6</v>
      </c>
      <c r="E37" s="172">
        <v>1</v>
      </c>
      <c r="F37" s="174">
        <v>6</v>
      </c>
      <c r="G37" s="173" t="s">
        <v>80</v>
      </c>
      <c r="H37" s="175">
        <v>1</v>
      </c>
      <c r="I37" s="176">
        <v>6</v>
      </c>
      <c r="J37" s="176">
        <f t="shared" si="19"/>
        <v>0</v>
      </c>
      <c r="K37" s="177">
        <v>6</v>
      </c>
      <c r="L37" s="178">
        <f t="shared" si="18"/>
        <v>36</v>
      </c>
      <c r="M37" s="179">
        <f t="shared" si="11"/>
        <v>39.24</v>
      </c>
      <c r="N37" s="180" t="s">
        <v>86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43012</v>
      </c>
      <c r="B39" s="181" t="s">
        <v>18</v>
      </c>
      <c r="C39" s="173" t="s">
        <v>78</v>
      </c>
      <c r="D39" s="174">
        <v>5</v>
      </c>
      <c r="E39" s="172">
        <v>1</v>
      </c>
      <c r="F39" s="174">
        <v>5</v>
      </c>
      <c r="G39" s="173" t="s">
        <v>78</v>
      </c>
      <c r="H39" s="175">
        <v>1</v>
      </c>
      <c r="I39" s="176">
        <v>3</v>
      </c>
      <c r="J39" s="176">
        <f t="shared" ref="J39:J41" si="20">I39-F39</f>
        <v>-2</v>
      </c>
      <c r="K39" s="177">
        <v>6</v>
      </c>
      <c r="L39" s="178">
        <f t="shared" si="18"/>
        <v>18</v>
      </c>
      <c r="M39" s="179">
        <f t="shared" si="11"/>
        <v>19.62</v>
      </c>
      <c r="N39" s="180" t="s">
        <v>86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86</v>
      </c>
    </row>
    <row r="41" spans="1:14" s="70" customFormat="1" x14ac:dyDescent="0.3">
      <c r="A41" s="171"/>
      <c r="B41" s="181"/>
      <c r="C41" s="173" t="s">
        <v>80</v>
      </c>
      <c r="D41" s="174">
        <v>6</v>
      </c>
      <c r="E41" s="172">
        <v>1</v>
      </c>
      <c r="F41" s="174">
        <v>6</v>
      </c>
      <c r="G41" s="173" t="s">
        <v>80</v>
      </c>
      <c r="H41" s="175">
        <v>1</v>
      </c>
      <c r="I41" s="176">
        <v>6</v>
      </c>
      <c r="J41" s="176">
        <f t="shared" si="20"/>
        <v>0</v>
      </c>
      <c r="K41" s="177">
        <v>6</v>
      </c>
      <c r="L41" s="178">
        <f t="shared" si="18"/>
        <v>36</v>
      </c>
      <c r="M41" s="179">
        <f t="shared" si="11"/>
        <v>39.24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5</v>
      </c>
      <c r="E43" s="172">
        <v>1</v>
      </c>
      <c r="F43" s="174">
        <v>5</v>
      </c>
      <c r="G43" s="173" t="s">
        <v>78</v>
      </c>
      <c r="H43" s="175">
        <v>1</v>
      </c>
      <c r="I43" s="176">
        <v>3</v>
      </c>
      <c r="J43" s="176">
        <f t="shared" ref="J43:J45" si="21">I43-F43</f>
        <v>-2</v>
      </c>
      <c r="K43" s="177">
        <v>6</v>
      </c>
      <c r="L43" s="178">
        <f t="shared" si="18"/>
        <v>18</v>
      </c>
      <c r="M43" s="179">
        <f t="shared" si="11"/>
        <v>19.62</v>
      </c>
      <c r="N43" s="180" t="s">
        <v>86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6</v>
      </c>
      <c r="L44" s="178">
        <f t="shared" si="18"/>
        <v>48</v>
      </c>
      <c r="M44" s="179">
        <f t="shared" si="11"/>
        <v>52.320000000000007</v>
      </c>
      <c r="N44" s="180" t="s">
        <v>86</v>
      </c>
    </row>
    <row r="45" spans="1:14" s="70" customFormat="1" x14ac:dyDescent="0.3">
      <c r="A45" s="171"/>
      <c r="B45" s="181"/>
      <c r="C45" s="173" t="s">
        <v>80</v>
      </c>
      <c r="D45" s="174">
        <v>6</v>
      </c>
      <c r="E45" s="172">
        <v>1</v>
      </c>
      <c r="F45" s="174">
        <v>6</v>
      </c>
      <c r="G45" s="173" t="s">
        <v>80</v>
      </c>
      <c r="H45" s="175">
        <v>1</v>
      </c>
      <c r="I45" s="176">
        <v>8</v>
      </c>
      <c r="J45" s="176">
        <f t="shared" si="21"/>
        <v>2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5</v>
      </c>
      <c r="E47" s="172">
        <v>1</v>
      </c>
      <c r="F47" s="174">
        <v>5</v>
      </c>
      <c r="G47" s="173" t="s">
        <v>78</v>
      </c>
      <c r="H47" s="175">
        <v>1</v>
      </c>
      <c r="I47" s="176">
        <v>3</v>
      </c>
      <c r="J47" s="176">
        <f t="shared" ref="J47:J49" si="22">I47-F47</f>
        <v>-2</v>
      </c>
      <c r="K47" s="177">
        <v>6</v>
      </c>
      <c r="L47" s="178">
        <f t="shared" ref="L47:L49" si="23">SUM(I47*K47)</f>
        <v>18</v>
      </c>
      <c r="M47" s="179">
        <f t="shared" ref="M47:M49" si="24">SUM(I47*K47*1.09)</f>
        <v>19.62</v>
      </c>
      <c r="N47" s="180" t="s">
        <v>86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4" s="70" customFormat="1" x14ac:dyDescent="0.3">
      <c r="A49" s="171"/>
      <c r="B49" s="181"/>
      <c r="C49" s="173" t="s">
        <v>80</v>
      </c>
      <c r="D49" s="174">
        <v>6</v>
      </c>
      <c r="E49" s="172">
        <v>1</v>
      </c>
      <c r="F49" s="174">
        <v>6</v>
      </c>
      <c r="G49" s="173" t="s">
        <v>80</v>
      </c>
      <c r="H49" s="175">
        <v>1</v>
      </c>
      <c r="I49" s="176">
        <v>6</v>
      </c>
      <c r="J49" s="176">
        <f t="shared" si="22"/>
        <v>0</v>
      </c>
      <c r="K49" s="177">
        <v>6</v>
      </c>
      <c r="L49" s="178">
        <f t="shared" si="23"/>
        <v>36</v>
      </c>
      <c r="M49" s="179">
        <f t="shared" si="24"/>
        <v>39.24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5</v>
      </c>
      <c r="E51" s="172">
        <v>1</v>
      </c>
      <c r="F51" s="174">
        <v>5</v>
      </c>
      <c r="G51" s="173" t="s">
        <v>78</v>
      </c>
      <c r="H51" s="175">
        <v>1</v>
      </c>
      <c r="I51" s="176">
        <v>3</v>
      </c>
      <c r="J51" s="176">
        <f t="shared" ref="J51:J53" si="25">I51-F51</f>
        <v>-2</v>
      </c>
      <c r="K51" s="177">
        <v>6</v>
      </c>
      <c r="L51" s="178">
        <f t="shared" ref="L51:L53" si="26">SUM(I51*K51)</f>
        <v>18</v>
      </c>
      <c r="M51" s="179">
        <f t="shared" ref="M51:M53" si="27">SUM(I51*K51*1.09)</f>
        <v>19.62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86</v>
      </c>
    </row>
    <row r="53" spans="1:14" s="70" customFormat="1" x14ac:dyDescent="0.3">
      <c r="A53" s="171"/>
      <c r="B53" s="181"/>
      <c r="C53" s="173" t="s">
        <v>80</v>
      </c>
      <c r="D53" s="174">
        <v>6</v>
      </c>
      <c r="E53" s="172">
        <v>1</v>
      </c>
      <c r="F53" s="174">
        <v>6</v>
      </c>
      <c r="G53" s="173" t="s">
        <v>80</v>
      </c>
      <c r="H53" s="175">
        <v>1</v>
      </c>
      <c r="I53" s="176">
        <v>6</v>
      </c>
      <c r="J53" s="176">
        <f t="shared" si="25"/>
        <v>0</v>
      </c>
      <c r="K53" s="177">
        <v>6</v>
      </c>
      <c r="L53" s="178">
        <f t="shared" si="26"/>
        <v>36</v>
      </c>
      <c r="M53" s="179">
        <f t="shared" si="27"/>
        <v>39.24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5</v>
      </c>
      <c r="E55" s="172">
        <v>1</v>
      </c>
      <c r="F55" s="174">
        <v>5</v>
      </c>
      <c r="G55" s="173" t="s">
        <v>78</v>
      </c>
      <c r="H55" s="175">
        <v>1</v>
      </c>
      <c r="I55" s="176">
        <v>3</v>
      </c>
      <c r="J55" s="176">
        <f t="shared" ref="J55:J57" si="28">I55-F55</f>
        <v>-2</v>
      </c>
      <c r="K55" s="177">
        <v>6</v>
      </c>
      <c r="L55" s="178">
        <f t="shared" ref="L55:L57" si="29">SUM(I55*K55)</f>
        <v>18</v>
      </c>
      <c r="M55" s="179">
        <f t="shared" ref="M55:M57" si="30">SUM(I55*K55*1.09)</f>
        <v>19.62</v>
      </c>
      <c r="N55" s="180" t="s">
        <v>86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2</v>
      </c>
      <c r="I56" s="176">
        <v>12</v>
      </c>
      <c r="J56" s="176">
        <f t="shared" si="28"/>
        <v>4</v>
      </c>
      <c r="K56" s="177">
        <v>6</v>
      </c>
      <c r="L56" s="178">
        <f t="shared" si="29"/>
        <v>72</v>
      </c>
      <c r="M56" s="179">
        <f t="shared" si="30"/>
        <v>78.48</v>
      </c>
      <c r="N56" s="180" t="s">
        <v>95</v>
      </c>
    </row>
    <row r="57" spans="1:14" s="70" customFormat="1" x14ac:dyDescent="0.3">
      <c r="A57" s="171"/>
      <c r="B57" s="181"/>
      <c r="C57" s="173" t="s">
        <v>80</v>
      </c>
      <c r="D57" s="174">
        <v>6</v>
      </c>
      <c r="E57" s="172">
        <v>1</v>
      </c>
      <c r="F57" s="174">
        <v>6</v>
      </c>
      <c r="G57" s="173" t="s">
        <v>80</v>
      </c>
      <c r="H57" s="175">
        <v>1</v>
      </c>
      <c r="I57" s="176">
        <v>6</v>
      </c>
      <c r="J57" s="176">
        <f t="shared" si="28"/>
        <v>0</v>
      </c>
      <c r="K57" s="177">
        <v>6</v>
      </c>
      <c r="L57" s="178">
        <f t="shared" si="29"/>
        <v>36</v>
      </c>
      <c r="M57" s="179">
        <f t="shared" si="30"/>
        <v>39.24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5</v>
      </c>
      <c r="E59" s="172">
        <v>1</v>
      </c>
      <c r="F59" s="174">
        <v>5</v>
      </c>
      <c r="G59" s="173" t="s">
        <v>78</v>
      </c>
      <c r="H59" s="175">
        <v>1</v>
      </c>
      <c r="I59" s="176">
        <v>3</v>
      </c>
      <c r="J59" s="176">
        <f t="shared" ref="J59:J61" si="31">I59-F59</f>
        <v>-2</v>
      </c>
      <c r="K59" s="177">
        <v>6</v>
      </c>
      <c r="L59" s="178">
        <f t="shared" ref="L59:L61" si="32">SUM(I59*K59)</f>
        <v>18</v>
      </c>
      <c r="M59" s="179">
        <f t="shared" ref="M59:M61" si="33">SUM(I59*K59*1.09)</f>
        <v>19.62</v>
      </c>
      <c r="N59" s="180" t="s">
        <v>86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6</v>
      </c>
      <c r="E61" s="172">
        <v>1</v>
      </c>
      <c r="F61" s="174">
        <v>6</v>
      </c>
      <c r="G61" s="173" t="s">
        <v>80</v>
      </c>
      <c r="H61" s="175">
        <v>1</v>
      </c>
      <c r="I61" s="176">
        <v>6</v>
      </c>
      <c r="J61" s="176">
        <f t="shared" si="31"/>
        <v>0</v>
      </c>
      <c r="K61" s="177">
        <v>6</v>
      </c>
      <c r="L61" s="178">
        <f t="shared" si="32"/>
        <v>36</v>
      </c>
      <c r="M61" s="179">
        <f t="shared" si="33"/>
        <v>39.24</v>
      </c>
      <c r="N61" s="180" t="s">
        <v>86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145</v>
      </c>
      <c r="B65" s="227"/>
      <c r="C65" s="227"/>
      <c r="D65" s="228"/>
      <c r="E65" s="22"/>
      <c r="F65" s="23">
        <f>SUM(F3:F64)</f>
        <v>285</v>
      </c>
      <c r="G65" s="22"/>
      <c r="H65" s="24"/>
      <c r="I65" s="25">
        <f>SUM(I3:I64)</f>
        <v>267</v>
      </c>
      <c r="J65" s="25">
        <f>SUM(J3:J64)</f>
        <v>-18</v>
      </c>
      <c r="K65" s="26"/>
      <c r="L65" s="26">
        <f>SUM(L3:L64)</f>
        <v>1602</v>
      </c>
      <c r="M65" s="27">
        <f>SUM(M3:M64)</f>
        <v>1746.1799999999992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3" workbookViewId="0">
      <selection activeCell="K62" sqref="K6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54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2">SUM(I4*K4)</f>
        <v>48</v>
      </c>
      <c r="M4" s="179">
        <f t="shared" si="1"/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1</v>
      </c>
      <c r="I7" s="176">
        <v>8</v>
      </c>
      <c r="J7" s="176">
        <f t="shared" ref="J7:J9" si="3">I7-F7</f>
        <v>0</v>
      </c>
      <c r="K7" s="177">
        <v>6</v>
      </c>
      <c r="L7" s="178">
        <f>SUM(I7*K7)</f>
        <v>48</v>
      </c>
      <c r="M7" s="179">
        <f t="shared" ref="M7:M9" si="4">SUM(I7*K7*1.09)</f>
        <v>52.320000000000007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6</v>
      </c>
      <c r="L9" s="178">
        <f t="shared" si="5"/>
        <v>48</v>
      </c>
      <c r="M9" s="179">
        <f t="shared" si="4"/>
        <v>52.320000000000007</v>
      </c>
      <c r="N9" s="180" t="s">
        <v>142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89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1</v>
      </c>
      <c r="I15" s="176">
        <v>8</v>
      </c>
      <c r="J15" s="176">
        <f t="shared" ref="J15:J17" si="9">I15-F15</f>
        <v>0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86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0">I19-F19</f>
        <v>0</v>
      </c>
      <c r="K19" s="177">
        <v>6</v>
      </c>
      <c r="L19" s="178">
        <f>SUM(I19*K19)</f>
        <v>48</v>
      </c>
      <c r="M19" s="179">
        <f t="shared" ref="M19:M45" si="11">SUM(I19*K19*1.09)</f>
        <v>52.320000000000007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86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89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1</v>
      </c>
      <c r="I23" s="176">
        <v>8</v>
      </c>
      <c r="J23" s="176">
        <f t="shared" ref="J23:J25" si="13">I23-F23</f>
        <v>0</v>
      </c>
      <c r="K23" s="177">
        <v>6</v>
      </c>
      <c r="L23" s="178">
        <f>SUM(I23*K23)</f>
        <v>48</v>
      </c>
      <c r="M23" s="179">
        <f t="shared" si="11"/>
        <v>52.320000000000007</v>
      </c>
      <c r="N23" s="180" t="s">
        <v>86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6</v>
      </c>
      <c r="L24" s="178">
        <f t="shared" ref="L24:L25" si="14">SUM(I24*K24)</f>
        <v>48</v>
      </c>
      <c r="M24" s="179">
        <f t="shared" si="11"/>
        <v>52.320000000000007</v>
      </c>
      <c r="N24" s="180" t="s">
        <v>86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6</v>
      </c>
      <c r="L25" s="178">
        <f t="shared" si="14"/>
        <v>48</v>
      </c>
      <c r="M25" s="179">
        <f t="shared" si="11"/>
        <v>52.320000000000007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5">I27-F27</f>
        <v>0</v>
      </c>
      <c r="K27" s="177">
        <v>6</v>
      </c>
      <c r="L27" s="178">
        <f>SUM(I27*K27)</f>
        <v>48</v>
      </c>
      <c r="M27" s="179">
        <f t="shared" si="11"/>
        <v>52.320000000000007</v>
      </c>
      <c r="N27" s="180" t="s">
        <v>86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6</v>
      </c>
      <c r="L29" s="178">
        <f t="shared" si="16"/>
        <v>48</v>
      </c>
      <c r="M29" s="179">
        <f t="shared" si="11"/>
        <v>52.320000000000007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8</v>
      </c>
      <c r="J31" s="176">
        <f t="shared" ref="J31:J33" si="17">I31-F31</f>
        <v>0</v>
      </c>
      <c r="K31" s="177">
        <v>6</v>
      </c>
      <c r="L31" s="178">
        <f>SUM(I31*K31)</f>
        <v>48</v>
      </c>
      <c r="M31" s="179">
        <f t="shared" si="11"/>
        <v>52.320000000000007</v>
      </c>
      <c r="N31" s="180" t="s">
        <v>86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6</v>
      </c>
      <c r="L33" s="178">
        <f t="shared" si="18"/>
        <v>48</v>
      </c>
      <c r="M33" s="179">
        <f t="shared" si="11"/>
        <v>52.320000000000007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8</v>
      </c>
      <c r="J35" s="176">
        <f t="shared" ref="J35:J37" si="19">I35-F35</f>
        <v>0</v>
      </c>
      <c r="K35" s="177">
        <v>6</v>
      </c>
      <c r="L35" s="178">
        <f t="shared" si="18"/>
        <v>48</v>
      </c>
      <c r="M35" s="179">
        <f t="shared" si="11"/>
        <v>52.320000000000007</v>
      </c>
      <c r="N35" s="180" t="s">
        <v>86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89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19"/>
        <v>0</v>
      </c>
      <c r="K37" s="177">
        <v>6</v>
      </c>
      <c r="L37" s="178">
        <f t="shared" si="18"/>
        <v>48</v>
      </c>
      <c r="M37" s="179">
        <f t="shared" si="11"/>
        <v>52.320000000000007</v>
      </c>
      <c r="N37" s="180" t="s">
        <v>86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8</v>
      </c>
      <c r="J39" s="176">
        <f t="shared" ref="J39:J41" si="20">I39-F39</f>
        <v>0</v>
      </c>
      <c r="K39" s="177">
        <v>6</v>
      </c>
      <c r="L39" s="178">
        <f t="shared" si="18"/>
        <v>48</v>
      </c>
      <c r="M39" s="179">
        <f t="shared" si="11"/>
        <v>52.320000000000007</v>
      </c>
      <c r="N39" s="180" t="s">
        <v>86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89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6</v>
      </c>
      <c r="L41" s="178">
        <f t="shared" si="18"/>
        <v>48</v>
      </c>
      <c r="M41" s="179">
        <f t="shared" si="11"/>
        <v>52.320000000000007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1</v>
      </c>
      <c r="I43" s="176">
        <v>8</v>
      </c>
      <c r="J43" s="176">
        <f t="shared" ref="J43:J45" si="21">I43-F43</f>
        <v>0</v>
      </c>
      <c r="K43" s="177">
        <v>6</v>
      </c>
      <c r="L43" s="178">
        <f t="shared" si="18"/>
        <v>48</v>
      </c>
      <c r="M43" s="179">
        <f t="shared" si="11"/>
        <v>52.320000000000007</v>
      </c>
      <c r="N43" s="180" t="s">
        <v>86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6</v>
      </c>
      <c r="L44" s="178">
        <f t="shared" si="18"/>
        <v>48</v>
      </c>
      <c r="M44" s="179">
        <f t="shared" si="11"/>
        <v>52.320000000000007</v>
      </c>
      <c r="N44" s="180" t="s">
        <v>86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1</v>
      </c>
      <c r="I47" s="176">
        <v>8</v>
      </c>
      <c r="J47" s="176">
        <f t="shared" ref="J47:J49" si="22">I47-F47</f>
        <v>0</v>
      </c>
      <c r="K47" s="177">
        <v>6</v>
      </c>
      <c r="L47" s="178">
        <f t="shared" ref="L47:L49" si="23">SUM(I47*K47)</f>
        <v>48</v>
      </c>
      <c r="M47" s="179">
        <f t="shared" ref="M47:M49" si="24">SUM(I47*K47*1.09)</f>
        <v>52.320000000000007</v>
      </c>
      <c r="N47" s="180" t="s">
        <v>86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6</v>
      </c>
      <c r="L49" s="178">
        <f t="shared" si="23"/>
        <v>48</v>
      </c>
      <c r="M49" s="179">
        <f t="shared" si="24"/>
        <v>52.320000000000007</v>
      </c>
      <c r="N49" s="180" t="s">
        <v>89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78</v>
      </c>
      <c r="H51" s="175">
        <v>1</v>
      </c>
      <c r="I51" s="176">
        <v>8</v>
      </c>
      <c r="J51" s="176">
        <f t="shared" ref="J51:J52" si="25">I51-F51</f>
        <v>0</v>
      </c>
      <c r="K51" s="177">
        <v>6</v>
      </c>
      <c r="L51" s="178">
        <f t="shared" ref="L51:L53" si="26">SUM(I51*K51)</f>
        <v>48</v>
      </c>
      <c r="M51" s="179">
        <f t="shared" ref="M51:M53" si="27">SUM(I51*K51*1.09)</f>
        <v>52.320000000000007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86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v>0</v>
      </c>
      <c r="K53" s="177">
        <v>6</v>
      </c>
      <c r="L53" s="178">
        <f t="shared" si="26"/>
        <v>48</v>
      </c>
      <c r="M53" s="179">
        <f t="shared" si="27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8">I55-F55</f>
        <v>0</v>
      </c>
      <c r="K55" s="177">
        <v>6</v>
      </c>
      <c r="L55" s="178">
        <f t="shared" ref="L55:L57" si="29">SUM(I55*K55)</f>
        <v>48</v>
      </c>
      <c r="M55" s="179">
        <f t="shared" ref="M55:M57" si="30">SUM(I55*K55*1.09)</f>
        <v>52.320000000000007</v>
      </c>
      <c r="N55" s="180" t="s">
        <v>86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6</v>
      </c>
      <c r="L56" s="178">
        <f t="shared" si="29"/>
        <v>48</v>
      </c>
      <c r="M56" s="179">
        <f t="shared" si="30"/>
        <v>52.320000000000007</v>
      </c>
      <c r="N56" s="180" t="s">
        <v>86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1">I59-F59</f>
        <v>0</v>
      </c>
      <c r="K59" s="177">
        <v>6</v>
      </c>
      <c r="L59" s="178">
        <f t="shared" ref="L59:L61" si="32">SUM(I59*K59)</f>
        <v>48</v>
      </c>
      <c r="M59" s="179">
        <f t="shared" ref="M59:M61" si="33">SUM(I59*K59*1.09)</f>
        <v>52.320000000000007</v>
      </c>
      <c r="N59" s="180" t="s">
        <v>86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6</v>
      </c>
      <c r="L61" s="178">
        <f t="shared" si="32"/>
        <v>48</v>
      </c>
      <c r="M61" s="179">
        <f t="shared" si="33"/>
        <v>52.320000000000007</v>
      </c>
      <c r="N61" s="180" t="s">
        <v>86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146</v>
      </c>
      <c r="B65" s="227"/>
      <c r="C65" s="227"/>
      <c r="D65" s="228"/>
      <c r="E65" s="22"/>
      <c r="F65" s="23">
        <f>SUM(F3:F64)</f>
        <v>360</v>
      </c>
      <c r="G65" s="22"/>
      <c r="H65" s="24"/>
      <c r="I65" s="25">
        <f>SUM(I3:I64)</f>
        <v>360</v>
      </c>
      <c r="J65" s="25">
        <f>SUM(J3:J64)</f>
        <v>0</v>
      </c>
      <c r="K65" s="26"/>
      <c r="L65" s="26">
        <f>SUM(L3:L64)</f>
        <v>2160</v>
      </c>
      <c r="M65" s="27">
        <f>SUM(M3:M64)</f>
        <v>2354.4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6" workbookViewId="0">
      <selection activeCell="L63" sqref="L63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55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4.34</v>
      </c>
      <c r="L3" s="178">
        <f>SUM(I3*K3)</f>
        <v>34.72</v>
      </c>
      <c r="M3" s="179">
        <f t="shared" ref="M3:M5" si="1">SUM(I3*K3*1.09)</f>
        <v>37.844799999999999</v>
      </c>
      <c r="N3" s="180" t="s">
        <v>75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3</v>
      </c>
      <c r="J4" s="176">
        <f t="shared" si="0"/>
        <v>-5</v>
      </c>
      <c r="K4" s="177">
        <v>6</v>
      </c>
      <c r="L4" s="178">
        <f t="shared" ref="L4:L5" si="2">SUM(I4*K4)</f>
        <v>18</v>
      </c>
      <c r="M4" s="179">
        <f t="shared" si="1"/>
        <v>19.62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82</v>
      </c>
      <c r="D5" s="174">
        <v>6</v>
      </c>
      <c r="E5" s="172">
        <v>1</v>
      </c>
      <c r="F5" s="174">
        <v>6</v>
      </c>
      <c r="G5" s="173" t="s">
        <v>82</v>
      </c>
      <c r="H5" s="175">
        <v>0</v>
      </c>
      <c r="I5" s="176">
        <v>0</v>
      </c>
      <c r="J5" s="176">
        <f t="shared" si="0"/>
        <v>-6</v>
      </c>
      <c r="K5" s="177">
        <v>0</v>
      </c>
      <c r="L5" s="178">
        <f t="shared" si="2"/>
        <v>0</v>
      </c>
      <c r="M5" s="179">
        <f t="shared" si="1"/>
        <v>0</v>
      </c>
      <c r="N5" s="180" t="s">
        <v>73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83</v>
      </c>
      <c r="D7" s="174">
        <v>8</v>
      </c>
      <c r="E7" s="172">
        <v>1</v>
      </c>
      <c r="F7" s="174">
        <v>8</v>
      </c>
      <c r="G7" s="173" t="s">
        <v>27</v>
      </c>
      <c r="H7" s="175">
        <v>0</v>
      </c>
      <c r="I7" s="176">
        <v>0</v>
      </c>
      <c r="J7" s="176">
        <f t="shared" ref="J7:J9" si="3">I7-F7</f>
        <v>-8</v>
      </c>
      <c r="K7" s="177">
        <v>0</v>
      </c>
      <c r="L7" s="178">
        <f>SUM(I7*K7)</f>
        <v>0</v>
      </c>
      <c r="M7" s="179">
        <f t="shared" ref="M7:M9" si="4">SUM(I7*K7*1.09)</f>
        <v>0</v>
      </c>
      <c r="N7" s="180" t="s">
        <v>72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28</v>
      </c>
      <c r="H8" s="175">
        <v>0</v>
      </c>
      <c r="I8" s="176">
        <v>0</v>
      </c>
      <c r="J8" s="176">
        <f t="shared" si="3"/>
        <v>-8</v>
      </c>
      <c r="K8" s="177">
        <v>0</v>
      </c>
      <c r="L8" s="178">
        <f t="shared" ref="L8:L9" si="5">SUM(I8*K8)</f>
        <v>0</v>
      </c>
      <c r="M8" s="179">
        <f t="shared" si="4"/>
        <v>0</v>
      </c>
      <c r="N8" s="180" t="s">
        <v>64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82</v>
      </c>
      <c r="D9" s="174">
        <v>6</v>
      </c>
      <c r="E9" s="172">
        <v>1</v>
      </c>
      <c r="F9" s="174">
        <v>6</v>
      </c>
      <c r="G9" s="173" t="s">
        <v>45</v>
      </c>
      <c r="H9" s="175">
        <v>1</v>
      </c>
      <c r="I9" s="176">
        <v>6</v>
      </c>
      <c r="J9" s="176">
        <f t="shared" si="3"/>
        <v>0</v>
      </c>
      <c r="K9" s="177">
        <v>4.34</v>
      </c>
      <c r="L9" s="178">
        <f t="shared" si="5"/>
        <v>26.04</v>
      </c>
      <c r="M9" s="179">
        <f t="shared" si="4"/>
        <v>28.383600000000001</v>
      </c>
      <c r="N9" s="180" t="s">
        <v>75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83</v>
      </c>
      <c r="D11" s="174">
        <v>8</v>
      </c>
      <c r="E11" s="172">
        <v>1</v>
      </c>
      <c r="F11" s="174">
        <v>8</v>
      </c>
      <c r="G11" s="173" t="s">
        <v>83</v>
      </c>
      <c r="H11" s="175">
        <v>1</v>
      </c>
      <c r="I11" s="176">
        <v>6</v>
      </c>
      <c r="J11" s="176">
        <f t="shared" ref="J11:J13" si="6">I11-F11</f>
        <v>-2</v>
      </c>
      <c r="K11" s="177">
        <v>4.34</v>
      </c>
      <c r="L11" s="178">
        <f>SUM(I11*K11)</f>
        <v>26.04</v>
      </c>
      <c r="M11" s="179">
        <f t="shared" ref="M11:M17" si="7">SUM(I11*K11*1.09)</f>
        <v>28.383600000000001</v>
      </c>
      <c r="N11" s="180" t="s">
        <v>74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0</v>
      </c>
      <c r="I12" s="176">
        <v>0</v>
      </c>
      <c r="J12" s="176">
        <f t="shared" si="6"/>
        <v>-8</v>
      </c>
      <c r="K12" s="177">
        <v>0</v>
      </c>
      <c r="L12" s="178">
        <f t="shared" ref="L12:L16" si="8">SUM(I12*K12)</f>
        <v>0</v>
      </c>
      <c r="M12" s="179">
        <f t="shared" si="7"/>
        <v>0</v>
      </c>
      <c r="N12" s="180" t="s">
        <v>64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82</v>
      </c>
      <c r="D13" s="174">
        <v>6</v>
      </c>
      <c r="E13" s="172">
        <v>1</v>
      </c>
      <c r="F13" s="174">
        <v>6</v>
      </c>
      <c r="G13" s="173" t="s">
        <v>82</v>
      </c>
      <c r="H13" s="175">
        <v>1</v>
      </c>
      <c r="I13" s="176">
        <v>6</v>
      </c>
      <c r="J13" s="176">
        <f t="shared" si="6"/>
        <v>0</v>
      </c>
      <c r="K13" s="177">
        <v>4.34</v>
      </c>
      <c r="L13" s="178">
        <f t="shared" si="8"/>
        <v>26.04</v>
      </c>
      <c r="M13" s="179">
        <f t="shared" si="7"/>
        <v>28.383600000000001</v>
      </c>
      <c r="N13" s="180" t="s">
        <v>74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83</v>
      </c>
      <c r="D15" s="174">
        <v>8</v>
      </c>
      <c r="E15" s="172">
        <v>1</v>
      </c>
      <c r="F15" s="174">
        <v>8</v>
      </c>
      <c r="G15" s="173" t="s">
        <v>83</v>
      </c>
      <c r="H15" s="175">
        <v>1</v>
      </c>
      <c r="I15" s="176">
        <v>6</v>
      </c>
      <c r="J15" s="176">
        <f t="shared" ref="J15:J17" si="9">I15-F15</f>
        <v>-2</v>
      </c>
      <c r="K15" s="177">
        <v>4.34</v>
      </c>
      <c r="L15" s="178">
        <f t="shared" si="8"/>
        <v>26.04</v>
      </c>
      <c r="M15" s="179">
        <f t="shared" si="7"/>
        <v>28.383600000000001</v>
      </c>
      <c r="N15" s="180" t="s">
        <v>74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0</v>
      </c>
      <c r="I16" s="176">
        <v>0</v>
      </c>
      <c r="J16" s="176">
        <f t="shared" si="9"/>
        <v>-8</v>
      </c>
      <c r="K16" s="177">
        <v>0</v>
      </c>
      <c r="L16" s="178">
        <f t="shared" si="8"/>
        <v>0</v>
      </c>
      <c r="M16" s="179">
        <f t="shared" si="7"/>
        <v>0</v>
      </c>
      <c r="N16" s="180" t="s">
        <v>73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82</v>
      </c>
      <c r="D17" s="174">
        <v>6</v>
      </c>
      <c r="E17" s="172">
        <v>1</v>
      </c>
      <c r="F17" s="174">
        <v>6</v>
      </c>
      <c r="G17" s="173" t="s">
        <v>82</v>
      </c>
      <c r="H17" s="175">
        <v>1</v>
      </c>
      <c r="I17" s="176">
        <v>6</v>
      </c>
      <c r="J17" s="176">
        <f t="shared" si="9"/>
        <v>0</v>
      </c>
      <c r="K17" s="177">
        <v>4.34</v>
      </c>
      <c r="L17" s="178">
        <f>SUM(I17*K17)</f>
        <v>26.04</v>
      </c>
      <c r="M17" s="179">
        <f t="shared" si="7"/>
        <v>28.383600000000001</v>
      </c>
      <c r="N17" s="180" t="s">
        <v>74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83</v>
      </c>
      <c r="D19" s="174">
        <v>8</v>
      </c>
      <c r="E19" s="172">
        <v>1</v>
      </c>
      <c r="F19" s="174">
        <v>8</v>
      </c>
      <c r="G19" s="173" t="s">
        <v>83</v>
      </c>
      <c r="H19" s="175">
        <v>1</v>
      </c>
      <c r="I19" s="176">
        <v>6</v>
      </c>
      <c r="J19" s="176">
        <f t="shared" ref="J19:J21" si="10">I19-F19</f>
        <v>-2</v>
      </c>
      <c r="K19" s="177">
        <v>4.34</v>
      </c>
      <c r="L19" s="178">
        <f>SUM(I19*K19)</f>
        <v>26.04</v>
      </c>
      <c r="M19" s="179">
        <f t="shared" ref="M19:M45" si="11">SUM(I19*K19*1.09)</f>
        <v>28.383600000000001</v>
      </c>
      <c r="N19" s="180" t="s">
        <v>75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0</v>
      </c>
      <c r="I20" s="176">
        <v>0</v>
      </c>
      <c r="J20" s="176">
        <f t="shared" si="10"/>
        <v>-8</v>
      </c>
      <c r="K20" s="177">
        <v>0</v>
      </c>
      <c r="L20" s="178">
        <f t="shared" ref="L20:L21" si="12">SUM(I20*K20)</f>
        <v>0</v>
      </c>
      <c r="M20" s="179">
        <f t="shared" si="11"/>
        <v>0</v>
      </c>
      <c r="N20" s="180" t="s">
        <v>73</v>
      </c>
    </row>
    <row r="21" spans="1:14" s="70" customFormat="1" ht="17.25" customHeight="1" x14ac:dyDescent="0.3">
      <c r="A21" s="171"/>
      <c r="B21" s="181"/>
      <c r="C21" s="173" t="s">
        <v>82</v>
      </c>
      <c r="D21" s="174">
        <v>6</v>
      </c>
      <c r="E21" s="172">
        <v>1</v>
      </c>
      <c r="F21" s="174">
        <v>6</v>
      </c>
      <c r="G21" s="173" t="s">
        <v>82</v>
      </c>
      <c r="H21" s="175">
        <v>1</v>
      </c>
      <c r="I21" s="176">
        <v>6</v>
      </c>
      <c r="J21" s="176">
        <f t="shared" si="10"/>
        <v>0</v>
      </c>
      <c r="K21" s="177">
        <v>4.34</v>
      </c>
      <c r="L21" s="178">
        <f t="shared" si="12"/>
        <v>26.04</v>
      </c>
      <c r="M21" s="179">
        <f t="shared" si="11"/>
        <v>28.383600000000001</v>
      </c>
      <c r="N21" s="180" t="s">
        <v>75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83</v>
      </c>
      <c r="D23" s="174">
        <v>8</v>
      </c>
      <c r="E23" s="172">
        <v>1</v>
      </c>
      <c r="F23" s="174">
        <v>8</v>
      </c>
      <c r="G23" s="173" t="s">
        <v>83</v>
      </c>
      <c r="H23" s="175">
        <v>1</v>
      </c>
      <c r="I23" s="176">
        <v>6</v>
      </c>
      <c r="J23" s="176">
        <f t="shared" ref="J23:J25" si="13">I23-F23</f>
        <v>-2</v>
      </c>
      <c r="K23" s="177">
        <v>4.34</v>
      </c>
      <c r="L23" s="178">
        <f>SUM(I23*K23)</f>
        <v>26.04</v>
      </c>
      <c r="M23" s="179">
        <f t="shared" si="11"/>
        <v>28.383600000000001</v>
      </c>
      <c r="N23" s="180" t="s">
        <v>75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0</v>
      </c>
      <c r="I24" s="176">
        <v>0</v>
      </c>
      <c r="J24" s="176">
        <f t="shared" si="13"/>
        <v>-8</v>
      </c>
      <c r="K24" s="177">
        <v>0</v>
      </c>
      <c r="L24" s="178">
        <f t="shared" ref="L24:L25" si="14">SUM(I24*K24)</f>
        <v>0</v>
      </c>
      <c r="M24" s="179">
        <f t="shared" si="11"/>
        <v>0</v>
      </c>
      <c r="N24" s="180" t="s">
        <v>64</v>
      </c>
    </row>
    <row r="25" spans="1:14" s="70" customFormat="1" ht="17.25" customHeight="1" x14ac:dyDescent="0.3">
      <c r="A25" s="171"/>
      <c r="B25" s="181"/>
      <c r="C25" s="173" t="s">
        <v>82</v>
      </c>
      <c r="D25" s="174">
        <v>6</v>
      </c>
      <c r="E25" s="172">
        <v>1</v>
      </c>
      <c r="F25" s="174">
        <v>6</v>
      </c>
      <c r="G25" s="173" t="s">
        <v>82</v>
      </c>
      <c r="H25" s="175">
        <v>1</v>
      </c>
      <c r="I25" s="176">
        <v>6</v>
      </c>
      <c r="J25" s="176">
        <f t="shared" si="13"/>
        <v>0</v>
      </c>
      <c r="K25" s="177">
        <v>4.34</v>
      </c>
      <c r="L25" s="178">
        <f t="shared" si="14"/>
        <v>26.04</v>
      </c>
      <c r="M25" s="179">
        <f t="shared" si="11"/>
        <v>28.383600000000001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83</v>
      </c>
      <c r="D27" s="174">
        <v>8</v>
      </c>
      <c r="E27" s="172">
        <v>1</v>
      </c>
      <c r="F27" s="174">
        <v>8</v>
      </c>
      <c r="G27" s="173" t="s">
        <v>83</v>
      </c>
      <c r="H27" s="175">
        <v>1</v>
      </c>
      <c r="I27" s="176">
        <v>6</v>
      </c>
      <c r="J27" s="176">
        <f t="shared" ref="J27:J29" si="15">I27-F27</f>
        <v>-2</v>
      </c>
      <c r="K27" s="177">
        <v>4.34</v>
      </c>
      <c r="L27" s="178">
        <f>SUM(I27*K27)</f>
        <v>26.04</v>
      </c>
      <c r="M27" s="179">
        <f t="shared" si="11"/>
        <v>28.383600000000001</v>
      </c>
      <c r="N27" s="180" t="s">
        <v>75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0</v>
      </c>
      <c r="I28" s="176">
        <v>0</v>
      </c>
      <c r="J28" s="176">
        <f t="shared" si="15"/>
        <v>-8</v>
      </c>
      <c r="K28" s="177">
        <v>0</v>
      </c>
      <c r="L28" s="178">
        <f t="shared" ref="L28:L29" si="16">SUM(I28*K28)</f>
        <v>0</v>
      </c>
      <c r="M28" s="179">
        <f t="shared" si="11"/>
        <v>0</v>
      </c>
      <c r="N28" s="180" t="s">
        <v>64</v>
      </c>
    </row>
    <row r="29" spans="1:14" s="70" customFormat="1" ht="17.25" customHeight="1" x14ac:dyDescent="0.3">
      <c r="A29" s="171"/>
      <c r="B29" s="181"/>
      <c r="C29" s="173" t="s">
        <v>82</v>
      </c>
      <c r="D29" s="174">
        <v>6</v>
      </c>
      <c r="E29" s="172">
        <v>1</v>
      </c>
      <c r="F29" s="174">
        <v>6</v>
      </c>
      <c r="G29" s="173" t="s">
        <v>82</v>
      </c>
      <c r="H29" s="175">
        <v>1</v>
      </c>
      <c r="I29" s="176">
        <v>4</v>
      </c>
      <c r="J29" s="176">
        <f t="shared" si="15"/>
        <v>-2</v>
      </c>
      <c r="K29" s="177">
        <v>4.34</v>
      </c>
      <c r="L29" s="178">
        <f t="shared" si="16"/>
        <v>17.36</v>
      </c>
      <c r="M29" s="179">
        <f t="shared" si="11"/>
        <v>18.9224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83</v>
      </c>
      <c r="D31" s="174">
        <v>8</v>
      </c>
      <c r="E31" s="172">
        <v>1</v>
      </c>
      <c r="F31" s="174">
        <v>8</v>
      </c>
      <c r="G31" s="173" t="s">
        <v>83</v>
      </c>
      <c r="H31" s="175">
        <v>0</v>
      </c>
      <c r="I31" s="176">
        <v>0</v>
      </c>
      <c r="J31" s="176">
        <f t="shared" ref="J31:J33" si="17">I31-F31</f>
        <v>-8</v>
      </c>
      <c r="K31" s="177">
        <v>0</v>
      </c>
      <c r="L31" s="178">
        <f>SUM(I31*K31)</f>
        <v>0</v>
      </c>
      <c r="M31" s="179">
        <f t="shared" si="11"/>
        <v>0</v>
      </c>
      <c r="N31" s="180" t="s">
        <v>72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4.34</v>
      </c>
      <c r="L32" s="178">
        <f t="shared" ref="L32:L45" si="18">SUM(I32*K32)</f>
        <v>34.72</v>
      </c>
      <c r="M32" s="179">
        <f t="shared" si="11"/>
        <v>37.844799999999999</v>
      </c>
      <c r="N32" s="180" t="s">
        <v>75</v>
      </c>
    </row>
    <row r="33" spans="1:14" s="70" customFormat="1" ht="17.25" customHeight="1" x14ac:dyDescent="0.3">
      <c r="A33" s="171"/>
      <c r="B33" s="181"/>
      <c r="C33" s="173" t="s">
        <v>82</v>
      </c>
      <c r="D33" s="174">
        <v>6</v>
      </c>
      <c r="E33" s="172">
        <v>1</v>
      </c>
      <c r="F33" s="174">
        <v>6</v>
      </c>
      <c r="G33" s="173" t="s">
        <v>82</v>
      </c>
      <c r="H33" s="175">
        <v>1</v>
      </c>
      <c r="I33" s="176">
        <v>8</v>
      </c>
      <c r="J33" s="176">
        <f t="shared" si="17"/>
        <v>2</v>
      </c>
      <c r="K33" s="177">
        <v>4.34</v>
      </c>
      <c r="L33" s="178">
        <f t="shared" si="18"/>
        <v>34.72</v>
      </c>
      <c r="M33" s="179">
        <f t="shared" si="11"/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6.5" customHeight="1" x14ac:dyDescent="0.3">
      <c r="A35" s="171">
        <v>42982</v>
      </c>
      <c r="B35" s="181" t="s">
        <v>17</v>
      </c>
      <c r="C35" s="173" t="s">
        <v>83</v>
      </c>
      <c r="D35" s="174">
        <v>8</v>
      </c>
      <c r="E35" s="172">
        <v>1</v>
      </c>
      <c r="F35" s="174">
        <v>8</v>
      </c>
      <c r="G35" s="173" t="s">
        <v>83</v>
      </c>
      <c r="H35" s="175">
        <v>1</v>
      </c>
      <c r="I35" s="176">
        <v>6</v>
      </c>
      <c r="J35" s="176">
        <f t="shared" ref="J35:J37" si="19">I35-F35</f>
        <v>-2</v>
      </c>
      <c r="K35" s="177">
        <v>4.34</v>
      </c>
      <c r="L35" s="178">
        <f t="shared" si="18"/>
        <v>26.04</v>
      </c>
      <c r="M35" s="179">
        <f t="shared" si="11"/>
        <v>28.383600000000001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4.34</v>
      </c>
      <c r="L36" s="178">
        <f t="shared" si="18"/>
        <v>34.72</v>
      </c>
      <c r="M36" s="179">
        <f t="shared" si="11"/>
        <v>37.844799999999999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82</v>
      </c>
      <c r="D37" s="174">
        <v>6</v>
      </c>
      <c r="E37" s="172">
        <v>1</v>
      </c>
      <c r="F37" s="174">
        <v>6</v>
      </c>
      <c r="G37" s="173" t="s">
        <v>82</v>
      </c>
      <c r="H37" s="175">
        <v>1</v>
      </c>
      <c r="I37" s="176">
        <v>8</v>
      </c>
      <c r="J37" s="176">
        <f t="shared" si="19"/>
        <v>2</v>
      </c>
      <c r="K37" s="177">
        <v>4.34</v>
      </c>
      <c r="L37" s="178">
        <f t="shared" si="18"/>
        <v>34.72</v>
      </c>
      <c r="M37" s="179">
        <f t="shared" si="11"/>
        <v>37.844799999999999</v>
      </c>
      <c r="N37" s="180" t="s">
        <v>75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83</v>
      </c>
      <c r="D39" s="174">
        <v>8</v>
      </c>
      <c r="E39" s="172">
        <v>1</v>
      </c>
      <c r="F39" s="174">
        <v>8</v>
      </c>
      <c r="G39" s="173" t="s">
        <v>83</v>
      </c>
      <c r="H39" s="175">
        <v>0</v>
      </c>
      <c r="I39" s="176">
        <v>0</v>
      </c>
      <c r="J39" s="176">
        <f t="shared" ref="J39:J41" si="20">I39-F39</f>
        <v>-8</v>
      </c>
      <c r="K39" s="177">
        <v>0</v>
      </c>
      <c r="L39" s="178">
        <f t="shared" si="18"/>
        <v>0</v>
      </c>
      <c r="M39" s="179">
        <f t="shared" si="11"/>
        <v>0</v>
      </c>
      <c r="N39" s="180" t="s">
        <v>72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0</v>
      </c>
      <c r="I40" s="176">
        <v>0</v>
      </c>
      <c r="J40" s="176">
        <f t="shared" si="20"/>
        <v>-8</v>
      </c>
      <c r="K40" s="177">
        <v>0</v>
      </c>
      <c r="L40" s="178">
        <f t="shared" si="18"/>
        <v>0</v>
      </c>
      <c r="M40" s="179">
        <f t="shared" si="11"/>
        <v>0</v>
      </c>
      <c r="N40" s="180" t="s">
        <v>64</v>
      </c>
    </row>
    <row r="41" spans="1:14" s="70" customFormat="1" x14ac:dyDescent="0.3">
      <c r="A41" s="171"/>
      <c r="B41" s="181"/>
      <c r="C41" s="173" t="s">
        <v>82</v>
      </c>
      <c r="D41" s="174">
        <v>6</v>
      </c>
      <c r="E41" s="172">
        <v>1</v>
      </c>
      <c r="F41" s="174">
        <v>6</v>
      </c>
      <c r="G41" s="173" t="s">
        <v>82</v>
      </c>
      <c r="H41" s="175">
        <v>1</v>
      </c>
      <c r="I41" s="176">
        <v>6</v>
      </c>
      <c r="J41" s="176">
        <f t="shared" si="20"/>
        <v>0</v>
      </c>
      <c r="K41" s="177">
        <v>4.34</v>
      </c>
      <c r="L41" s="178">
        <f t="shared" si="18"/>
        <v>26.04</v>
      </c>
      <c r="M41" s="179">
        <f t="shared" si="11"/>
        <v>28.383600000000001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83</v>
      </c>
      <c r="D43" s="174">
        <v>8</v>
      </c>
      <c r="E43" s="172">
        <v>1</v>
      </c>
      <c r="F43" s="174">
        <v>8</v>
      </c>
      <c r="G43" s="173" t="s">
        <v>83</v>
      </c>
      <c r="H43" s="175">
        <v>0</v>
      </c>
      <c r="I43" s="176">
        <v>0</v>
      </c>
      <c r="J43" s="176">
        <f t="shared" ref="J43:J45" si="21">I43-F43</f>
        <v>-8</v>
      </c>
      <c r="K43" s="177">
        <v>0</v>
      </c>
      <c r="L43" s="178">
        <f t="shared" si="18"/>
        <v>0</v>
      </c>
      <c r="M43" s="179">
        <f t="shared" si="11"/>
        <v>0</v>
      </c>
      <c r="N43" s="180" t="s">
        <v>72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0</v>
      </c>
      <c r="I44" s="176">
        <v>0</v>
      </c>
      <c r="J44" s="176">
        <f t="shared" si="21"/>
        <v>-8</v>
      </c>
      <c r="K44" s="177">
        <v>0</v>
      </c>
      <c r="L44" s="178">
        <f t="shared" si="18"/>
        <v>0</v>
      </c>
      <c r="M44" s="179">
        <f t="shared" si="11"/>
        <v>0</v>
      </c>
      <c r="N44" s="180" t="s">
        <v>185</v>
      </c>
    </row>
    <row r="45" spans="1:14" s="70" customFormat="1" x14ac:dyDescent="0.3">
      <c r="A45" s="171"/>
      <c r="B45" s="181"/>
      <c r="C45" s="173" t="s">
        <v>82</v>
      </c>
      <c r="D45" s="174">
        <v>6</v>
      </c>
      <c r="E45" s="172">
        <v>1</v>
      </c>
      <c r="F45" s="174">
        <v>6</v>
      </c>
      <c r="G45" s="173" t="s">
        <v>82</v>
      </c>
      <c r="H45" s="175">
        <v>1</v>
      </c>
      <c r="I45" s="176">
        <v>6</v>
      </c>
      <c r="J45" s="176">
        <f t="shared" si="21"/>
        <v>0</v>
      </c>
      <c r="K45" s="177">
        <v>4.34</v>
      </c>
      <c r="L45" s="178">
        <f t="shared" si="18"/>
        <v>26.04</v>
      </c>
      <c r="M45" s="179">
        <f t="shared" si="11"/>
        <v>28.383600000000001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83</v>
      </c>
      <c r="D47" s="174">
        <v>8</v>
      </c>
      <c r="E47" s="172">
        <v>1</v>
      </c>
      <c r="F47" s="174">
        <v>8</v>
      </c>
      <c r="G47" s="173" t="s">
        <v>83</v>
      </c>
      <c r="H47" s="175">
        <v>1</v>
      </c>
      <c r="I47" s="176">
        <v>6</v>
      </c>
      <c r="J47" s="176">
        <f t="shared" ref="J47:J49" si="22">I47-F47</f>
        <v>-2</v>
      </c>
      <c r="K47" s="177">
        <v>4.34</v>
      </c>
      <c r="L47" s="178">
        <f t="shared" ref="L47:L49" si="23">SUM(I47*K47)</f>
        <v>26.04</v>
      </c>
      <c r="M47" s="179">
        <f t="shared" ref="M47:M49" si="24">SUM(I47*K47*1.09)</f>
        <v>28.383600000000001</v>
      </c>
      <c r="N47" s="180" t="s">
        <v>97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0</v>
      </c>
      <c r="I48" s="176">
        <v>0</v>
      </c>
      <c r="J48" s="176">
        <f t="shared" si="22"/>
        <v>-8</v>
      </c>
      <c r="K48" s="177">
        <v>0</v>
      </c>
      <c r="L48" s="178">
        <f t="shared" si="23"/>
        <v>0</v>
      </c>
      <c r="M48" s="179">
        <f t="shared" si="24"/>
        <v>0</v>
      </c>
      <c r="N48" s="180" t="s">
        <v>73</v>
      </c>
    </row>
    <row r="49" spans="1:14" s="70" customFormat="1" x14ac:dyDescent="0.3">
      <c r="A49" s="171"/>
      <c r="B49" s="181"/>
      <c r="C49" s="173" t="s">
        <v>82</v>
      </c>
      <c r="D49" s="174">
        <v>6</v>
      </c>
      <c r="E49" s="172">
        <v>1</v>
      </c>
      <c r="F49" s="174">
        <v>6</v>
      </c>
      <c r="G49" s="173" t="s">
        <v>82</v>
      </c>
      <c r="H49" s="175">
        <v>1</v>
      </c>
      <c r="I49" s="176">
        <v>6</v>
      </c>
      <c r="J49" s="176">
        <f t="shared" si="22"/>
        <v>0</v>
      </c>
      <c r="K49" s="177">
        <v>4.34</v>
      </c>
      <c r="L49" s="178">
        <f t="shared" si="23"/>
        <v>26.04</v>
      </c>
      <c r="M49" s="179">
        <f t="shared" si="24"/>
        <v>28.383600000000001</v>
      </c>
      <c r="N49" s="180" t="s">
        <v>97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83</v>
      </c>
      <c r="D51" s="174">
        <v>8</v>
      </c>
      <c r="E51" s="172">
        <v>1</v>
      </c>
      <c r="F51" s="174">
        <v>8</v>
      </c>
      <c r="G51" s="173" t="s">
        <v>83</v>
      </c>
      <c r="H51" s="175">
        <v>1</v>
      </c>
      <c r="I51" s="176">
        <v>6</v>
      </c>
      <c r="J51" s="176">
        <f t="shared" ref="J51:J53" si="25">I51-F51</f>
        <v>-2</v>
      </c>
      <c r="K51" s="177">
        <v>4.34</v>
      </c>
      <c r="L51" s="178">
        <f t="shared" ref="L51:L53" si="26">SUM(I51*K51)</f>
        <v>26.04</v>
      </c>
      <c r="M51" s="179">
        <f t="shared" ref="M51:M53" si="27">SUM(I51*K51*1.09)</f>
        <v>28.383600000000001</v>
      </c>
      <c r="N51" s="180" t="s">
        <v>75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0</v>
      </c>
      <c r="I52" s="176">
        <v>0</v>
      </c>
      <c r="J52" s="176">
        <f t="shared" si="25"/>
        <v>-8</v>
      </c>
      <c r="K52" s="177">
        <v>0</v>
      </c>
      <c r="L52" s="178">
        <f t="shared" si="26"/>
        <v>0</v>
      </c>
      <c r="M52" s="179">
        <f t="shared" si="27"/>
        <v>0</v>
      </c>
      <c r="N52" s="180" t="s">
        <v>64</v>
      </c>
    </row>
    <row r="53" spans="1:14" s="70" customFormat="1" x14ac:dyDescent="0.3">
      <c r="A53" s="171"/>
      <c r="B53" s="181"/>
      <c r="C53" s="173" t="s">
        <v>82</v>
      </c>
      <c r="D53" s="174">
        <v>6</v>
      </c>
      <c r="E53" s="172">
        <v>1</v>
      </c>
      <c r="F53" s="174">
        <v>6</v>
      </c>
      <c r="G53" s="173" t="s">
        <v>82</v>
      </c>
      <c r="H53" s="175">
        <v>1</v>
      </c>
      <c r="I53" s="176">
        <v>6</v>
      </c>
      <c r="J53" s="176">
        <f t="shared" si="25"/>
        <v>0</v>
      </c>
      <c r="K53" s="177">
        <v>4.34</v>
      </c>
      <c r="L53" s="178">
        <f t="shared" si="26"/>
        <v>26.04</v>
      </c>
      <c r="M53" s="179">
        <f t="shared" si="27"/>
        <v>28.383600000000001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83</v>
      </c>
      <c r="D55" s="174">
        <v>8</v>
      </c>
      <c r="E55" s="172">
        <v>1</v>
      </c>
      <c r="F55" s="174">
        <v>8</v>
      </c>
      <c r="G55" s="173" t="s">
        <v>83</v>
      </c>
      <c r="H55" s="175">
        <v>1</v>
      </c>
      <c r="I55" s="176">
        <v>8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34.72</v>
      </c>
      <c r="M55" s="179">
        <f t="shared" ref="M55:M57" si="30">SUM(I55*K55*1.09)</f>
        <v>37.844799999999999</v>
      </c>
      <c r="N55" s="180" t="s">
        <v>75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4.34</v>
      </c>
      <c r="L56" s="178">
        <f t="shared" si="29"/>
        <v>34.72</v>
      </c>
      <c r="M56" s="179">
        <f t="shared" si="30"/>
        <v>37.844799999999999</v>
      </c>
      <c r="N56" s="180" t="s">
        <v>75</v>
      </c>
    </row>
    <row r="57" spans="1:14" s="70" customFormat="1" x14ac:dyDescent="0.3">
      <c r="A57" s="171"/>
      <c r="B57" s="181"/>
      <c r="C57" s="173" t="s">
        <v>82</v>
      </c>
      <c r="D57" s="174">
        <v>6</v>
      </c>
      <c r="E57" s="172">
        <v>1</v>
      </c>
      <c r="F57" s="174">
        <v>6</v>
      </c>
      <c r="G57" s="173" t="s">
        <v>82</v>
      </c>
      <c r="H57" s="175">
        <v>1</v>
      </c>
      <c r="I57" s="176">
        <v>6</v>
      </c>
      <c r="J57" s="176">
        <f t="shared" si="28"/>
        <v>0</v>
      </c>
      <c r="K57" s="177">
        <v>4.34</v>
      </c>
      <c r="L57" s="178">
        <f t="shared" si="29"/>
        <v>26.04</v>
      </c>
      <c r="M57" s="179">
        <f t="shared" si="30"/>
        <v>28.383600000000001</v>
      </c>
      <c r="N57" s="180" t="s">
        <v>75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83</v>
      </c>
      <c r="D59" s="174">
        <v>8</v>
      </c>
      <c r="E59" s="172">
        <v>1</v>
      </c>
      <c r="F59" s="174">
        <v>8</v>
      </c>
      <c r="G59" s="173" t="s">
        <v>83</v>
      </c>
      <c r="H59" s="175">
        <v>1</v>
      </c>
      <c r="I59" s="176">
        <v>8</v>
      </c>
      <c r="J59" s="176">
        <f t="shared" ref="J59:J61" si="31">I59-F59</f>
        <v>0</v>
      </c>
      <c r="K59" s="177">
        <v>4.34</v>
      </c>
      <c r="L59" s="178">
        <f t="shared" ref="L59:L61" si="32">SUM(I59*K59)</f>
        <v>34.72</v>
      </c>
      <c r="M59" s="179">
        <f t="shared" ref="M59:M61" si="33">SUM(I59*K59*1.09)</f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4</v>
      </c>
      <c r="J60" s="176">
        <f t="shared" si="31"/>
        <v>-4</v>
      </c>
      <c r="K60" s="177">
        <v>4.34</v>
      </c>
      <c r="L60" s="178">
        <f t="shared" si="32"/>
        <v>17.36</v>
      </c>
      <c r="M60" s="179">
        <f t="shared" si="33"/>
        <v>18.9224</v>
      </c>
      <c r="N60" s="180" t="s">
        <v>75</v>
      </c>
    </row>
    <row r="61" spans="1:14" s="70" customFormat="1" x14ac:dyDescent="0.3">
      <c r="A61" s="171"/>
      <c r="B61" s="181"/>
      <c r="C61" s="173" t="s">
        <v>82</v>
      </c>
      <c r="D61" s="174">
        <v>6</v>
      </c>
      <c r="E61" s="172">
        <v>1</v>
      </c>
      <c r="F61" s="174">
        <v>6</v>
      </c>
      <c r="G61" s="173" t="s">
        <v>82</v>
      </c>
      <c r="H61" s="175">
        <v>1</v>
      </c>
      <c r="I61" s="176">
        <v>6</v>
      </c>
      <c r="J61" s="176">
        <f t="shared" si="31"/>
        <v>0</v>
      </c>
      <c r="K61" s="177">
        <v>4.34</v>
      </c>
      <c r="L61" s="178">
        <f t="shared" si="32"/>
        <v>26.04</v>
      </c>
      <c r="M61" s="179">
        <f t="shared" si="33"/>
        <v>28.383600000000001</v>
      </c>
      <c r="N61" s="180" t="s">
        <v>75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145</v>
      </c>
      <c r="B65" s="229"/>
      <c r="C65" s="229"/>
      <c r="D65" s="230"/>
      <c r="E65" s="22"/>
      <c r="F65" s="23">
        <f>SUM(F3:F64)</f>
        <v>330</v>
      </c>
      <c r="G65" s="22"/>
      <c r="H65" s="24"/>
      <c r="I65" s="25">
        <f>SUM(I3:I64)</f>
        <v>189</v>
      </c>
      <c r="J65" s="25">
        <f>SUM(J3:J64)</f>
        <v>-141</v>
      </c>
      <c r="K65" s="26"/>
      <c r="L65" s="26">
        <f>SUM(L3:L64)</f>
        <v>825.2399999999999</v>
      </c>
      <c r="M65" s="27">
        <f>SUM(M3:M64)</f>
        <v>899.51159999999993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52" workbookViewId="0">
      <selection activeCell="K67" sqref="K67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35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2">SUM(I4*K4)</f>
        <v>48</v>
      </c>
      <c r="M4" s="179">
        <f t="shared" si="1"/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1</v>
      </c>
      <c r="I7" s="176">
        <v>8</v>
      </c>
      <c r="J7" s="176">
        <f t="shared" ref="J7:J9" si="3">I7-F7</f>
        <v>0</v>
      </c>
      <c r="K7" s="177">
        <v>6</v>
      </c>
      <c r="L7" s="178">
        <f>SUM(I7*K7)</f>
        <v>48</v>
      </c>
      <c r="M7" s="179">
        <f t="shared" ref="M7:M9" si="4">SUM(I7*K7*1.09)</f>
        <v>52.320000000000007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6</v>
      </c>
      <c r="L9" s="178">
        <f t="shared" si="5"/>
        <v>48</v>
      </c>
      <c r="M9" s="179">
        <f t="shared" si="4"/>
        <v>52.320000000000007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86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1</v>
      </c>
      <c r="I15" s="176">
        <v>8</v>
      </c>
      <c r="J15" s="176">
        <f t="shared" ref="J15:J17" si="9">I15-F15</f>
        <v>0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86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1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6</v>
      </c>
      <c r="L17" s="178">
        <f t="shared" ref="L17" si="10"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1">I19-F19</f>
        <v>0</v>
      </c>
      <c r="K19" s="177">
        <v>6</v>
      </c>
      <c r="L19" s="178">
        <f>SUM(I19*K19)</f>
        <v>48</v>
      </c>
      <c r="M19" s="179">
        <f t="shared" ref="M19:M45" si="12">SUM(I19*K19*1.09)</f>
        <v>52.320000000000007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1"/>
        <v>0</v>
      </c>
      <c r="K20" s="177">
        <v>6</v>
      </c>
      <c r="L20" s="178">
        <f t="shared" ref="L20:L21" si="13">SUM(I20*K20)</f>
        <v>48</v>
      </c>
      <c r="M20" s="179">
        <f t="shared" si="12"/>
        <v>52.320000000000007</v>
      </c>
      <c r="N20" s="180" t="s">
        <v>86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1"/>
        <v>0</v>
      </c>
      <c r="K21" s="177">
        <v>6</v>
      </c>
      <c r="L21" s="178">
        <f t="shared" si="13"/>
        <v>48</v>
      </c>
      <c r="M21" s="179">
        <f t="shared" si="12"/>
        <v>52.320000000000007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27</v>
      </c>
      <c r="H23" s="175">
        <v>1</v>
      </c>
      <c r="I23" s="176">
        <v>8</v>
      </c>
      <c r="J23" s="176">
        <f t="shared" ref="J23:J25" si="14">I23-F23</f>
        <v>0</v>
      </c>
      <c r="K23" s="177">
        <v>6</v>
      </c>
      <c r="L23" s="178">
        <f>SUM(I23*K23)</f>
        <v>48</v>
      </c>
      <c r="M23" s="179">
        <f t="shared" si="12"/>
        <v>52.320000000000007</v>
      </c>
      <c r="N23" s="180" t="s">
        <v>86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28</v>
      </c>
      <c r="H24" s="175">
        <v>1</v>
      </c>
      <c r="I24" s="176">
        <v>8</v>
      </c>
      <c r="J24" s="176">
        <f t="shared" si="14"/>
        <v>0</v>
      </c>
      <c r="K24" s="177">
        <v>6</v>
      </c>
      <c r="L24" s="178">
        <f t="shared" ref="L24:L25" si="15">SUM(I24*K24)</f>
        <v>48</v>
      </c>
      <c r="M24" s="179">
        <f t="shared" si="12"/>
        <v>52.320000000000007</v>
      </c>
      <c r="N24" s="180" t="s">
        <v>86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45</v>
      </c>
      <c r="H25" s="175">
        <v>1</v>
      </c>
      <c r="I25" s="176">
        <v>8</v>
      </c>
      <c r="J25" s="176">
        <f t="shared" si="14"/>
        <v>0</v>
      </c>
      <c r="K25" s="177">
        <v>6</v>
      </c>
      <c r="L25" s="178">
        <f t="shared" si="15"/>
        <v>48</v>
      </c>
      <c r="M25" s="179">
        <f t="shared" si="12"/>
        <v>52.320000000000007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6">I27-F27</f>
        <v>0</v>
      </c>
      <c r="K27" s="177">
        <v>6</v>
      </c>
      <c r="L27" s="178">
        <f>SUM(I27*K27)</f>
        <v>48</v>
      </c>
      <c r="M27" s="179">
        <f t="shared" si="12"/>
        <v>52.320000000000007</v>
      </c>
      <c r="N27" s="180" t="s">
        <v>86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6"/>
        <v>0</v>
      </c>
      <c r="K28" s="177">
        <v>6</v>
      </c>
      <c r="L28" s="178">
        <f t="shared" ref="L28:L29" si="17">SUM(I28*K28)</f>
        <v>48</v>
      </c>
      <c r="M28" s="179">
        <f t="shared" si="12"/>
        <v>52.320000000000007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6"/>
        <v>0</v>
      </c>
      <c r="K29" s="177">
        <v>6</v>
      </c>
      <c r="L29" s="178">
        <f t="shared" si="17"/>
        <v>48</v>
      </c>
      <c r="M29" s="179">
        <f t="shared" si="12"/>
        <v>52.320000000000007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8</v>
      </c>
      <c r="J31" s="176">
        <f t="shared" ref="J31:J33" si="18">I31-F31</f>
        <v>0</v>
      </c>
      <c r="K31" s="177">
        <v>6</v>
      </c>
      <c r="L31" s="178">
        <f>SUM(I31*K31)</f>
        <v>48</v>
      </c>
      <c r="M31" s="179">
        <f t="shared" si="12"/>
        <v>52.320000000000007</v>
      </c>
      <c r="N31" s="180" t="s">
        <v>86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8"/>
        <v>0</v>
      </c>
      <c r="K32" s="177">
        <v>6</v>
      </c>
      <c r="L32" s="178">
        <f t="shared" ref="L32:L45" si="19">SUM(I32*K32)</f>
        <v>48</v>
      </c>
      <c r="M32" s="179">
        <f t="shared" si="12"/>
        <v>52.320000000000007</v>
      </c>
      <c r="N32" s="180" t="s">
        <v>86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8"/>
        <v>0</v>
      </c>
      <c r="K33" s="177">
        <v>6</v>
      </c>
      <c r="L33" s="178">
        <f t="shared" si="19"/>
        <v>48</v>
      </c>
      <c r="M33" s="179">
        <f t="shared" si="12"/>
        <v>52.320000000000007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8</v>
      </c>
      <c r="J35" s="176">
        <f t="shared" ref="J35:J37" si="20">I35-F35</f>
        <v>0</v>
      </c>
      <c r="K35" s="177">
        <v>6</v>
      </c>
      <c r="L35" s="178">
        <f t="shared" si="19"/>
        <v>48</v>
      </c>
      <c r="M35" s="179">
        <f t="shared" si="12"/>
        <v>52.320000000000007</v>
      </c>
      <c r="N35" s="180" t="s">
        <v>86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20"/>
        <v>0</v>
      </c>
      <c r="K36" s="177">
        <v>6</v>
      </c>
      <c r="L36" s="178">
        <f t="shared" si="19"/>
        <v>48</v>
      </c>
      <c r="M36" s="179">
        <f t="shared" si="12"/>
        <v>52.320000000000007</v>
      </c>
      <c r="N36" s="180" t="s">
        <v>86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20"/>
        <v>0</v>
      </c>
      <c r="K37" s="177">
        <v>6</v>
      </c>
      <c r="L37" s="178">
        <f t="shared" si="19"/>
        <v>48</v>
      </c>
      <c r="M37" s="179">
        <f t="shared" si="12"/>
        <v>52.320000000000007</v>
      </c>
      <c r="N37" s="180" t="s">
        <v>86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8</v>
      </c>
      <c r="J39" s="176">
        <f t="shared" ref="J39:J41" si="21">I39-F39</f>
        <v>0</v>
      </c>
      <c r="K39" s="177">
        <v>6</v>
      </c>
      <c r="L39" s="178">
        <f t="shared" si="19"/>
        <v>48</v>
      </c>
      <c r="M39" s="179">
        <f t="shared" si="12"/>
        <v>52.320000000000007</v>
      </c>
      <c r="N39" s="180" t="s">
        <v>86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1"/>
        <v>0</v>
      </c>
      <c r="K40" s="177">
        <v>6</v>
      </c>
      <c r="L40" s="178">
        <f t="shared" si="19"/>
        <v>48</v>
      </c>
      <c r="M40" s="179">
        <f t="shared" si="12"/>
        <v>52.320000000000007</v>
      </c>
      <c r="N40" s="180" t="s">
        <v>86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1"/>
        <v>0</v>
      </c>
      <c r="K41" s="177">
        <v>6</v>
      </c>
      <c r="L41" s="178">
        <f t="shared" si="19"/>
        <v>48</v>
      </c>
      <c r="M41" s="179">
        <f t="shared" si="12"/>
        <v>52.320000000000007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1</v>
      </c>
      <c r="I43" s="176">
        <v>8</v>
      </c>
      <c r="J43" s="176">
        <f t="shared" ref="J43:J45" si="22">I43-F43</f>
        <v>0</v>
      </c>
      <c r="K43" s="177">
        <v>6</v>
      </c>
      <c r="L43" s="178">
        <f t="shared" si="19"/>
        <v>48</v>
      </c>
      <c r="M43" s="179">
        <f t="shared" si="12"/>
        <v>52.320000000000007</v>
      </c>
      <c r="N43" s="180" t="s">
        <v>86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2"/>
        <v>0</v>
      </c>
      <c r="K44" s="177">
        <v>6</v>
      </c>
      <c r="L44" s="178">
        <f t="shared" si="19"/>
        <v>48</v>
      </c>
      <c r="M44" s="179">
        <f t="shared" si="12"/>
        <v>52.320000000000007</v>
      </c>
      <c r="N44" s="180" t="s">
        <v>86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2"/>
        <v>0</v>
      </c>
      <c r="K45" s="177">
        <v>6</v>
      </c>
      <c r="L45" s="178">
        <f t="shared" si="19"/>
        <v>48</v>
      </c>
      <c r="M45" s="179">
        <f t="shared" si="12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1</v>
      </c>
      <c r="I47" s="176">
        <v>8</v>
      </c>
      <c r="J47" s="176">
        <f t="shared" ref="J47:J49" si="23">I47-F47</f>
        <v>0</v>
      </c>
      <c r="K47" s="177">
        <v>6</v>
      </c>
      <c r="L47" s="178">
        <f t="shared" ref="L47:L49" si="24">SUM(I47*K47)</f>
        <v>48</v>
      </c>
      <c r="M47" s="179">
        <f t="shared" ref="M47:M49" si="25">SUM(I47*K47*1.09)</f>
        <v>52.320000000000007</v>
      </c>
      <c r="N47" s="180" t="s">
        <v>86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3"/>
        <v>0</v>
      </c>
      <c r="K48" s="177">
        <v>6</v>
      </c>
      <c r="L48" s="178">
        <f t="shared" si="24"/>
        <v>48</v>
      </c>
      <c r="M48" s="179">
        <f t="shared" si="25"/>
        <v>52.320000000000007</v>
      </c>
      <c r="N48" s="180" t="s">
        <v>86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3"/>
        <v>0</v>
      </c>
      <c r="K49" s="177">
        <v>6</v>
      </c>
      <c r="L49" s="178">
        <f t="shared" si="24"/>
        <v>48</v>
      </c>
      <c r="M49" s="179">
        <f t="shared" si="25"/>
        <v>52.320000000000007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81</v>
      </c>
      <c r="H51" s="175">
        <v>1</v>
      </c>
      <c r="I51" s="176">
        <v>8</v>
      </c>
      <c r="J51" s="176">
        <f t="shared" ref="J51:J53" si="26">I51-F51</f>
        <v>0</v>
      </c>
      <c r="K51" s="177">
        <v>6</v>
      </c>
      <c r="L51" s="178">
        <f t="shared" ref="L51:L53" si="27">SUM(I51*K51)</f>
        <v>48</v>
      </c>
      <c r="M51" s="179">
        <f t="shared" ref="M51:M53" si="28">SUM(I51*K51*1.09)</f>
        <v>52.320000000000007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6"/>
        <v>0</v>
      </c>
      <c r="K52" s="177">
        <v>6</v>
      </c>
      <c r="L52" s="178">
        <f t="shared" si="27"/>
        <v>48</v>
      </c>
      <c r="M52" s="179">
        <f t="shared" si="28"/>
        <v>52.320000000000007</v>
      </c>
      <c r="N52" s="180" t="s">
        <v>86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6"/>
        <v>0</v>
      </c>
      <c r="K53" s="177">
        <v>6</v>
      </c>
      <c r="L53" s="178">
        <f t="shared" si="27"/>
        <v>48</v>
      </c>
      <c r="M53" s="179">
        <f t="shared" si="28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9">I55-F55</f>
        <v>0</v>
      </c>
      <c r="K55" s="177">
        <v>6</v>
      </c>
      <c r="L55" s="178">
        <f t="shared" ref="L55:L57" si="30">SUM(I55*K55)</f>
        <v>48</v>
      </c>
      <c r="M55" s="179">
        <f t="shared" ref="M55:M57" si="31">SUM(I55*K55*1.09)</f>
        <v>52.320000000000007</v>
      </c>
      <c r="N55" s="180" t="s">
        <v>86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9"/>
        <v>0</v>
      </c>
      <c r="K56" s="177">
        <v>6</v>
      </c>
      <c r="L56" s="178">
        <v>4.3</v>
      </c>
      <c r="M56" s="179">
        <f t="shared" si="31"/>
        <v>52.320000000000007</v>
      </c>
      <c r="N56" s="180" t="s">
        <v>86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9"/>
        <v>0</v>
      </c>
      <c r="K57" s="177">
        <v>6</v>
      </c>
      <c r="L57" s="178">
        <f t="shared" si="30"/>
        <v>48</v>
      </c>
      <c r="M57" s="179">
        <f t="shared" si="31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2">I59-F59</f>
        <v>0</v>
      </c>
      <c r="K59" s="177">
        <v>6</v>
      </c>
      <c r="L59" s="178">
        <f t="shared" ref="L59:L61" si="33">SUM(I59*K59)</f>
        <v>48</v>
      </c>
      <c r="M59" s="179">
        <f t="shared" ref="M59:M61" si="34">SUM(I59*K59*1.09)</f>
        <v>52.320000000000007</v>
      </c>
      <c r="N59" s="180" t="s">
        <v>86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2"/>
        <v>0</v>
      </c>
      <c r="K60" s="177">
        <v>6</v>
      </c>
      <c r="L60" s="178">
        <f t="shared" si="33"/>
        <v>48</v>
      </c>
      <c r="M60" s="179">
        <f t="shared" si="34"/>
        <v>52.320000000000007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2"/>
        <v>0</v>
      </c>
      <c r="K61" s="177">
        <v>4.34</v>
      </c>
      <c r="L61" s="178">
        <f t="shared" si="33"/>
        <v>34.72</v>
      </c>
      <c r="M61" s="179">
        <f t="shared" si="34"/>
        <v>37.844799999999999</v>
      </c>
      <c r="N61" s="180" t="s">
        <v>86</v>
      </c>
    </row>
    <row r="62" spans="1:14" x14ac:dyDescent="0.3">
      <c r="A62" s="171"/>
      <c r="B62" s="181"/>
      <c r="C62" s="173"/>
      <c r="D62" s="174"/>
      <c r="E62" s="172"/>
      <c r="F62" s="172"/>
      <c r="G62" s="173"/>
      <c r="H62" s="175"/>
      <c r="I62" s="176"/>
      <c r="J62" s="176"/>
      <c r="K62" s="177"/>
      <c r="L62" s="178"/>
      <c r="M62" s="179"/>
      <c r="N62" s="180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144</v>
      </c>
      <c r="B65" s="229"/>
      <c r="C65" s="229"/>
      <c r="D65" s="230"/>
      <c r="E65" s="22"/>
      <c r="F65" s="23">
        <f>SUM(F3:F64)</f>
        <v>360</v>
      </c>
      <c r="G65" s="22"/>
      <c r="H65" s="24"/>
      <c r="I65" s="25">
        <f>SUM(I3:I64)</f>
        <v>360</v>
      </c>
      <c r="J65" s="25">
        <f>SUM(J3:J64)</f>
        <v>0</v>
      </c>
      <c r="K65" s="26"/>
      <c r="L65" s="26">
        <f>SUM(L3:L64)</f>
        <v>2103.02</v>
      </c>
      <c r="M65" s="27">
        <f>SUM(M3:M64)</f>
        <v>2339.9247999999998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55" workbookViewId="0">
      <selection activeCell="J58" sqref="J58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36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2">SUM(I4*K4)</f>
        <v>48</v>
      </c>
      <c r="M4" s="179">
        <f>SUM(I4*K4*1.09)</f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1</v>
      </c>
      <c r="I7" s="176">
        <v>8</v>
      </c>
      <c r="J7" s="176">
        <f t="shared" ref="J7:J9" si="3">I7-F7</f>
        <v>0</v>
      </c>
      <c r="K7" s="177">
        <v>6</v>
      </c>
      <c r="L7" s="178">
        <f>SUM(I7*K7)</f>
        <v>48</v>
      </c>
      <c r="M7" s="179">
        <f t="shared" ref="M7:M9" si="4">SUM(I7*K7*1.09)</f>
        <v>52.320000000000007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143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6</v>
      </c>
      <c r="L9" s="178">
        <f t="shared" si="5"/>
        <v>48</v>
      </c>
      <c r="M9" s="179">
        <f t="shared" si="4"/>
        <v>52.320000000000007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153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1</v>
      </c>
      <c r="I15" s="176">
        <v>8</v>
      </c>
      <c r="J15" s="176">
        <f t="shared" ref="J15:J17" si="9">I15-F15</f>
        <v>0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4.34</v>
      </c>
      <c r="L16" s="178">
        <f t="shared" si="8"/>
        <v>34.72</v>
      </c>
      <c r="M16" s="179">
        <f t="shared" si="7"/>
        <v>37.844799999999999</v>
      </c>
      <c r="N16" s="180" t="s">
        <v>75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0">I19-F19</f>
        <v>0</v>
      </c>
      <c r="K19" s="177">
        <v>6</v>
      </c>
      <c r="L19" s="178">
        <f>SUM(I19*K19)</f>
        <v>48</v>
      </c>
      <c r="M19" s="179">
        <f t="shared" ref="M19:M45" si="11">SUM(I19*K19*1.09)</f>
        <v>52.320000000000007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4.34</v>
      </c>
      <c r="L20" s="178">
        <f t="shared" ref="L20:L21" si="12">SUM(I20*K20)</f>
        <v>34.72</v>
      </c>
      <c r="M20" s="179">
        <f t="shared" si="11"/>
        <v>37.844799999999999</v>
      </c>
      <c r="N20" s="180" t="s">
        <v>75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161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1</v>
      </c>
      <c r="I23" s="176">
        <v>8</v>
      </c>
      <c r="J23" s="176">
        <f t="shared" ref="J23:J25" si="13">I23-F23</f>
        <v>0</v>
      </c>
      <c r="K23" s="177">
        <v>6</v>
      </c>
      <c r="L23" s="178">
        <f>SUM(I23*K23)</f>
        <v>48</v>
      </c>
      <c r="M23" s="179">
        <f t="shared" si="11"/>
        <v>52.320000000000007</v>
      </c>
      <c r="N23" s="180" t="s">
        <v>86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4.34</v>
      </c>
      <c r="L24" s="178">
        <f t="shared" ref="L24:L25" si="14">SUM(I24*K24)</f>
        <v>34.72</v>
      </c>
      <c r="M24" s="179">
        <f t="shared" si="11"/>
        <v>37.844799999999999</v>
      </c>
      <c r="N24" s="180" t="s">
        <v>75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4.34</v>
      </c>
      <c r="L25" s="178">
        <f t="shared" si="14"/>
        <v>34.72</v>
      </c>
      <c r="M25" s="179">
        <f t="shared" si="11"/>
        <v>37.844799999999999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5">I27-F27</f>
        <v>0</v>
      </c>
      <c r="K27" s="177">
        <v>6</v>
      </c>
      <c r="L27" s="178">
        <f>SUM(I27*K27)</f>
        <v>48</v>
      </c>
      <c r="M27" s="179">
        <f t="shared" si="11"/>
        <v>52.320000000000007</v>
      </c>
      <c r="N27" s="180" t="s">
        <v>112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4.34</v>
      </c>
      <c r="L29" s="178">
        <f t="shared" si="16"/>
        <v>34.72</v>
      </c>
      <c r="M29" s="179">
        <f t="shared" si="11"/>
        <v>37.844799999999999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8</v>
      </c>
      <c r="J31" s="176">
        <f t="shared" ref="J31:J33" si="17">I31-F31</f>
        <v>0</v>
      </c>
      <c r="K31" s="177">
        <v>4.34</v>
      </c>
      <c r="L31" s="178">
        <f>SUM(I31*K31)</f>
        <v>34.72</v>
      </c>
      <c r="M31" s="179">
        <v>32.700000000000003</v>
      </c>
      <c r="N31" s="180" t="s">
        <v>75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6</v>
      </c>
      <c r="L32" s="178">
        <f t="shared" ref="L32:L45" si="18">SUM(I32*K32)</f>
        <v>48</v>
      </c>
      <c r="M32" s="179">
        <v>19.62</v>
      </c>
      <c r="N32" s="180" t="s">
        <v>89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4.34</v>
      </c>
      <c r="L33" s="178">
        <f t="shared" si="18"/>
        <v>34.72</v>
      </c>
      <c r="M33" s="179">
        <f t="shared" si="11"/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8</v>
      </c>
      <c r="J35" s="176">
        <f t="shared" ref="J35:J37" si="19">I35-F35</f>
        <v>0</v>
      </c>
      <c r="K35" s="177">
        <v>6</v>
      </c>
      <c r="L35" s="178">
        <f t="shared" si="18"/>
        <v>48</v>
      </c>
      <c r="M35" s="179">
        <f t="shared" si="11"/>
        <v>52.320000000000007</v>
      </c>
      <c r="N35" s="180" t="s">
        <v>86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89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19"/>
        <v>0</v>
      </c>
      <c r="K37" s="177">
        <v>4.34</v>
      </c>
      <c r="L37" s="178">
        <f t="shared" si="18"/>
        <v>34.72</v>
      </c>
      <c r="M37" s="179">
        <f t="shared" si="11"/>
        <v>37.844799999999999</v>
      </c>
      <c r="N37" s="180" t="s">
        <v>75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8</v>
      </c>
      <c r="J39" s="176">
        <f t="shared" ref="J39:J41" si="20">I39-F39</f>
        <v>0</v>
      </c>
      <c r="K39" s="177">
        <v>4.34</v>
      </c>
      <c r="L39" s="178">
        <f t="shared" si="18"/>
        <v>34.72</v>
      </c>
      <c r="M39" s="179">
        <f t="shared" si="11"/>
        <v>37.844799999999999</v>
      </c>
      <c r="N39" s="180" t="s">
        <v>75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86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6</v>
      </c>
      <c r="L41" s="178">
        <f t="shared" si="18"/>
        <v>48</v>
      </c>
      <c r="M41" s="179">
        <f t="shared" si="11"/>
        <v>52.320000000000007</v>
      </c>
      <c r="N41" s="180" t="s">
        <v>89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1</v>
      </c>
      <c r="I43" s="176">
        <v>8</v>
      </c>
      <c r="J43" s="176">
        <f t="shared" ref="J43:J45" si="21">I43-F43</f>
        <v>0</v>
      </c>
      <c r="K43" s="177">
        <v>4.34</v>
      </c>
      <c r="L43" s="178">
        <f t="shared" si="18"/>
        <v>34.72</v>
      </c>
      <c r="M43" s="179">
        <f t="shared" si="11"/>
        <v>37.844799999999999</v>
      </c>
      <c r="N43" s="180" t="s">
        <v>75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4.34</v>
      </c>
      <c r="L44" s="178">
        <f t="shared" si="18"/>
        <v>34.72</v>
      </c>
      <c r="M44" s="179">
        <f t="shared" si="11"/>
        <v>37.844799999999999</v>
      </c>
      <c r="N44" s="180" t="s">
        <v>75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89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1</v>
      </c>
      <c r="I47" s="176">
        <v>8</v>
      </c>
      <c r="J47" s="176">
        <f t="shared" ref="J47:J49" si="22">I47-F47</f>
        <v>0</v>
      </c>
      <c r="K47" s="177">
        <v>4.34</v>
      </c>
      <c r="L47" s="178">
        <f t="shared" ref="L47:L49" si="23">SUM(I47*K47)</f>
        <v>34.72</v>
      </c>
      <c r="M47" s="179">
        <f t="shared" ref="M47:M49" si="24">SUM(I47*K47*1.09)</f>
        <v>37.844799999999999</v>
      </c>
      <c r="N47" s="180" t="s">
        <v>75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4.34</v>
      </c>
      <c r="L48" s="178">
        <f t="shared" si="23"/>
        <v>34.72</v>
      </c>
      <c r="M48" s="179">
        <f t="shared" si="24"/>
        <v>37.844799999999999</v>
      </c>
      <c r="N48" s="180" t="s">
        <v>75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4.34</v>
      </c>
      <c r="L49" s="178">
        <f t="shared" si="23"/>
        <v>34.72</v>
      </c>
      <c r="M49" s="179">
        <f t="shared" si="24"/>
        <v>37.844799999999999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81</v>
      </c>
      <c r="H51" s="175">
        <v>1</v>
      </c>
      <c r="I51" s="176">
        <v>8</v>
      </c>
      <c r="J51" s="176">
        <f t="shared" ref="J51:J53" si="25">I51-F51</f>
        <v>0</v>
      </c>
      <c r="K51" s="177">
        <v>6</v>
      </c>
      <c r="L51" s="178">
        <f t="shared" ref="L51:L53" si="26">SUM(I51*K51)</f>
        <v>48</v>
      </c>
      <c r="M51" s="179">
        <f t="shared" ref="M51:M53" si="27">SUM(I51*K51*1.09)</f>
        <v>52.320000000000007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4.34</v>
      </c>
      <c r="L52" s="178">
        <f t="shared" si="26"/>
        <v>34.72</v>
      </c>
      <c r="M52" s="179">
        <f t="shared" si="27"/>
        <v>37.844799999999999</v>
      </c>
      <c r="N52" s="180" t="s">
        <v>75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5"/>
        <v>0</v>
      </c>
      <c r="K53" s="177">
        <v>6</v>
      </c>
      <c r="L53" s="178">
        <f t="shared" si="26"/>
        <v>48</v>
      </c>
      <c r="M53" s="179">
        <f t="shared" si="27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34.72</v>
      </c>
      <c r="M55" s="179">
        <f t="shared" ref="M55:M57" si="30">SUM(I55*K55*1.09)</f>
        <v>37.844799999999999</v>
      </c>
      <c r="N55" s="180" t="s">
        <v>75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4.34</v>
      </c>
      <c r="L56" s="178">
        <f t="shared" si="29"/>
        <v>34.72</v>
      </c>
      <c r="M56" s="179">
        <f t="shared" si="30"/>
        <v>37.844799999999999</v>
      </c>
      <c r="N56" s="180" t="s">
        <v>75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1">I59-F59</f>
        <v>0</v>
      </c>
      <c r="K59" s="177">
        <v>6</v>
      </c>
      <c r="L59" s="178">
        <f t="shared" ref="L59:L61" si="32">SUM(I59*K59)</f>
        <v>48</v>
      </c>
      <c r="M59" s="179">
        <f t="shared" ref="M59:M61" si="33">SUM(I59*K59*1.09)</f>
        <v>52.320000000000007</v>
      </c>
      <c r="N59" s="180" t="s">
        <v>86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4.34</v>
      </c>
      <c r="L61" s="178">
        <f t="shared" si="32"/>
        <v>34.72</v>
      </c>
      <c r="M61" s="179">
        <f t="shared" si="33"/>
        <v>37.844799999999999</v>
      </c>
      <c r="N61" s="180" t="s">
        <v>75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145</v>
      </c>
      <c r="B65" s="229"/>
      <c r="C65" s="229"/>
      <c r="D65" s="230"/>
      <c r="E65" s="22"/>
      <c r="F65" s="23">
        <f>SUM(F3:F64)</f>
        <v>360</v>
      </c>
      <c r="G65" s="22"/>
      <c r="H65" s="24"/>
      <c r="I65" s="25">
        <f>SUM(I3:I64)</f>
        <v>360</v>
      </c>
      <c r="J65" s="25">
        <f>SUM(J3:J64)</f>
        <v>0</v>
      </c>
      <c r="K65" s="26"/>
      <c r="L65" s="26">
        <f>SUM(L3:L64)</f>
        <v>1920.9600000000005</v>
      </c>
      <c r="M65" s="27">
        <f>SUM(M3:M64)</f>
        <v>2056.0016000000005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67"/>
  <sheetViews>
    <sheetView topLeftCell="A46" workbookViewId="0">
      <selection activeCell="K62" sqref="K6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62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25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2</v>
      </c>
      <c r="F3" s="174">
        <v>16</v>
      </c>
      <c r="G3" s="173" t="s">
        <v>78</v>
      </c>
      <c r="H3" s="175">
        <v>2</v>
      </c>
      <c r="I3" s="176">
        <v>16</v>
      </c>
      <c r="J3" s="176">
        <f>I3-F3</f>
        <v>0</v>
      </c>
      <c r="K3" s="177">
        <v>6</v>
      </c>
      <c r="L3" s="178">
        <f>SUM(I3*K3)</f>
        <v>96</v>
      </c>
      <c r="M3" s="179">
        <f>SUM(I3*K3*1.09)</f>
        <v>104.64000000000001</v>
      </c>
      <c r="N3" s="180" t="s">
        <v>87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2</v>
      </c>
      <c r="F4" s="174">
        <v>16</v>
      </c>
      <c r="G4" s="173" t="s">
        <v>79</v>
      </c>
      <c r="H4" s="175">
        <v>2</v>
      </c>
      <c r="I4" s="176">
        <v>16</v>
      </c>
      <c r="J4" s="176">
        <f>I4-F4</f>
        <v>0</v>
      </c>
      <c r="K4" s="177">
        <v>6</v>
      </c>
      <c r="L4" s="178">
        <f>SUM(I4*K4)</f>
        <v>96</v>
      </c>
      <c r="M4" s="179">
        <f>SUM(I4*K4*1.09)</f>
        <v>104.64000000000001</v>
      </c>
      <c r="N4" s="180" t="s">
        <v>87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2</v>
      </c>
      <c r="F5" s="174">
        <v>16</v>
      </c>
      <c r="G5" s="173" t="s">
        <v>80</v>
      </c>
      <c r="H5" s="175">
        <v>1</v>
      </c>
      <c r="I5" s="176">
        <v>8</v>
      </c>
      <c r="J5" s="176">
        <f>I5-F5</f>
        <v>-8</v>
      </c>
      <c r="K5" s="177">
        <v>6</v>
      </c>
      <c r="L5" s="178">
        <f>SUM(I5*K5)</f>
        <v>48</v>
      </c>
      <c r="M5" s="179">
        <f>SUM(I5*K5*1.09)</f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2</v>
      </c>
      <c r="F7" s="174">
        <v>16</v>
      </c>
      <c r="G7" s="173" t="s">
        <v>78</v>
      </c>
      <c r="H7" s="175">
        <v>1</v>
      </c>
      <c r="I7" s="176">
        <v>8</v>
      </c>
      <c r="J7" s="176">
        <f>I7-F7</f>
        <v>-8</v>
      </c>
      <c r="K7" s="177">
        <v>6</v>
      </c>
      <c r="L7" s="178">
        <f>SUM(I7*K7)</f>
        <v>48</v>
      </c>
      <c r="M7" s="179">
        <f>SUM(I7*K7*1.09)</f>
        <v>52.320000000000007</v>
      </c>
      <c r="N7" s="180" t="s">
        <v>89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2</v>
      </c>
      <c r="F8" s="174">
        <v>16</v>
      </c>
      <c r="G8" s="173" t="s">
        <v>79</v>
      </c>
      <c r="H8" s="175">
        <v>2</v>
      </c>
      <c r="I8" s="176">
        <v>12</v>
      </c>
      <c r="J8" s="176">
        <f>I8-F8</f>
        <v>-4</v>
      </c>
      <c r="K8" s="177">
        <v>6</v>
      </c>
      <c r="L8" s="178">
        <f>SUM(I8*K8)</f>
        <v>72</v>
      </c>
      <c r="M8" s="179">
        <f>SUM(I8*K8*1.09)</f>
        <v>78.48</v>
      </c>
      <c r="N8" s="180" t="s">
        <v>95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2</v>
      </c>
      <c r="F9" s="174">
        <v>16</v>
      </c>
      <c r="G9" s="173" t="s">
        <v>80</v>
      </c>
      <c r="H9" s="175">
        <v>2</v>
      </c>
      <c r="I9" s="176">
        <v>12</v>
      </c>
      <c r="J9" s="176">
        <f>I9-F9</f>
        <v>-4</v>
      </c>
      <c r="K9" s="177">
        <v>6</v>
      </c>
      <c r="L9" s="178">
        <f>SUM(I9*K9)</f>
        <v>72</v>
      </c>
      <c r="M9" s="179">
        <f>SUM(I9*K9*1.09)</f>
        <v>78.48</v>
      </c>
      <c r="N9" s="180" t="s">
        <v>140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2</v>
      </c>
      <c r="F11" s="174">
        <v>16</v>
      </c>
      <c r="G11" s="173" t="s">
        <v>78</v>
      </c>
      <c r="H11" s="175">
        <v>2</v>
      </c>
      <c r="I11" s="176">
        <v>16</v>
      </c>
      <c r="J11" s="176">
        <f>I11-F11</f>
        <v>0</v>
      </c>
      <c r="K11" s="177">
        <v>6</v>
      </c>
      <c r="L11" s="178">
        <f>SUM(I11*K11)</f>
        <v>96</v>
      </c>
      <c r="M11" s="179">
        <f>SUM(I11*K11*1.09)</f>
        <v>104.64000000000001</v>
      </c>
      <c r="N11" s="180" t="s">
        <v>87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2</v>
      </c>
      <c r="F12" s="174">
        <v>16</v>
      </c>
      <c r="G12" s="173" t="s">
        <v>79</v>
      </c>
      <c r="H12" s="175">
        <v>2</v>
      </c>
      <c r="I12" s="176">
        <v>12</v>
      </c>
      <c r="J12" s="176">
        <f>I12-F12</f>
        <v>-4</v>
      </c>
      <c r="K12" s="177">
        <v>6</v>
      </c>
      <c r="L12" s="178">
        <f>SUM(I12*K12)</f>
        <v>72</v>
      </c>
      <c r="M12" s="179">
        <f>SUM(I12*K12*1.09)</f>
        <v>78.48</v>
      </c>
      <c r="N12" s="180" t="s">
        <v>148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2</v>
      </c>
      <c r="F13" s="174">
        <v>16</v>
      </c>
      <c r="G13" s="173" t="s">
        <v>80</v>
      </c>
      <c r="H13" s="175">
        <v>1</v>
      </c>
      <c r="I13" s="176">
        <v>8</v>
      </c>
      <c r="J13" s="176">
        <f>I13-F13</f>
        <v>-8</v>
      </c>
      <c r="K13" s="177">
        <v>6</v>
      </c>
      <c r="L13" s="178">
        <f>SUM(I13*K13)</f>
        <v>48</v>
      </c>
      <c r="M13" s="179">
        <f>SUM(I13*K13*1.09)</f>
        <v>52.320000000000007</v>
      </c>
      <c r="N13" s="180" t="s">
        <v>89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2</v>
      </c>
      <c r="F15" s="174">
        <v>16</v>
      </c>
      <c r="G15" s="173" t="s">
        <v>78</v>
      </c>
      <c r="H15" s="175">
        <v>1</v>
      </c>
      <c r="I15" s="176">
        <v>8</v>
      </c>
      <c r="J15" s="176">
        <f>I15-F15</f>
        <v>-8</v>
      </c>
      <c r="K15" s="177">
        <v>6</v>
      </c>
      <c r="L15" s="178">
        <f>SUM(I15*K15)</f>
        <v>48</v>
      </c>
      <c r="M15" s="179">
        <f>SUM(I15*K15*1.09)</f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2</v>
      </c>
      <c r="F16" s="174">
        <v>16</v>
      </c>
      <c r="G16" s="173" t="s">
        <v>79</v>
      </c>
      <c r="H16" s="175">
        <v>2</v>
      </c>
      <c r="I16" s="176">
        <v>16</v>
      </c>
      <c r="J16" s="176">
        <f>I16-F16</f>
        <v>0</v>
      </c>
      <c r="K16" s="177">
        <v>6</v>
      </c>
      <c r="L16" s="178">
        <f>SUM(I16*K16)</f>
        <v>96</v>
      </c>
      <c r="M16" s="179">
        <f>SUM(I16*K16*1.09)</f>
        <v>104.64000000000001</v>
      </c>
      <c r="N16" s="180" t="s">
        <v>87</v>
      </c>
      <c r="O16" s="73" t="s">
        <v>107</v>
      </c>
      <c r="P16" s="73"/>
      <c r="Q16" s="73"/>
      <c r="R16" s="73"/>
    </row>
    <row r="17" spans="1:14" s="70" customFormat="1" ht="15.75" customHeight="1" x14ac:dyDescent="0.3">
      <c r="A17" s="171"/>
      <c r="B17" s="72"/>
      <c r="C17" s="173" t="s">
        <v>80</v>
      </c>
      <c r="D17" s="174">
        <v>8</v>
      </c>
      <c r="E17" s="172">
        <v>2</v>
      </c>
      <c r="F17" s="174">
        <v>16</v>
      </c>
      <c r="G17" s="173" t="s">
        <v>80</v>
      </c>
      <c r="H17" s="175">
        <v>2</v>
      </c>
      <c r="I17" s="176">
        <v>16</v>
      </c>
      <c r="J17" s="176">
        <f>I17-F17</f>
        <v>0</v>
      </c>
      <c r="K17" s="177">
        <v>6</v>
      </c>
      <c r="L17" s="178">
        <f>SUM(I17*K17)</f>
        <v>96</v>
      </c>
      <c r="M17" s="179">
        <f>SUM(I17*K17*1.09)</f>
        <v>104.64000000000001</v>
      </c>
      <c r="N17" s="180" t="s">
        <v>91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2</v>
      </c>
      <c r="F19" s="174">
        <v>16</v>
      </c>
      <c r="G19" s="173" t="s">
        <v>78</v>
      </c>
      <c r="H19" s="175">
        <v>2</v>
      </c>
      <c r="I19" s="176">
        <v>16</v>
      </c>
      <c r="J19" s="176">
        <f>I19-F19</f>
        <v>0</v>
      </c>
      <c r="K19" s="177">
        <v>6</v>
      </c>
      <c r="L19" s="178">
        <f>SUM(I19*K19)</f>
        <v>96</v>
      </c>
      <c r="M19" s="179">
        <f>SUM(I19*K19*1.09)</f>
        <v>104.64000000000001</v>
      </c>
      <c r="N19" s="180" t="s">
        <v>87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2</v>
      </c>
      <c r="F20" s="174">
        <v>16</v>
      </c>
      <c r="G20" s="173" t="s">
        <v>79</v>
      </c>
      <c r="H20" s="175">
        <v>2</v>
      </c>
      <c r="I20" s="176">
        <v>16</v>
      </c>
      <c r="J20" s="176">
        <f>I20-F20</f>
        <v>0</v>
      </c>
      <c r="K20" s="177">
        <v>6</v>
      </c>
      <c r="L20" s="178">
        <f>SUM(I20*K20)</f>
        <v>96</v>
      </c>
      <c r="M20" s="179">
        <f>SUM(I20*K20*1.09)</f>
        <v>104.64000000000001</v>
      </c>
      <c r="N20" s="180" t="s">
        <v>87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2</v>
      </c>
      <c r="F21" s="174">
        <v>16</v>
      </c>
      <c r="G21" s="173" t="s">
        <v>80</v>
      </c>
      <c r="H21" s="175">
        <v>2</v>
      </c>
      <c r="I21" s="176">
        <v>16</v>
      </c>
      <c r="J21" s="176">
        <f>I21-F21</f>
        <v>0</v>
      </c>
      <c r="K21" s="177">
        <v>6</v>
      </c>
      <c r="L21" s="178">
        <f>SUM(I21*K21)</f>
        <v>96</v>
      </c>
      <c r="M21" s="179">
        <f>SUM(I21*K21*1.09)</f>
        <v>104.64000000000001</v>
      </c>
      <c r="N21" s="180" t="s">
        <v>91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2</v>
      </c>
      <c r="F23" s="174">
        <v>16</v>
      </c>
      <c r="G23" s="173" t="s">
        <v>78</v>
      </c>
      <c r="H23" s="175">
        <v>1</v>
      </c>
      <c r="I23" s="176">
        <v>8</v>
      </c>
      <c r="J23" s="176">
        <f>I23-F23</f>
        <v>-8</v>
      </c>
      <c r="K23" s="177">
        <v>6</v>
      </c>
      <c r="L23" s="178">
        <f>SUM(I23*K23)</f>
        <v>48</v>
      </c>
      <c r="M23" s="179">
        <f>SUM(I23*K23*1.09)</f>
        <v>52.320000000000007</v>
      </c>
      <c r="N23" s="180" t="s">
        <v>89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2</v>
      </c>
      <c r="F24" s="174">
        <v>16</v>
      </c>
      <c r="G24" s="173" t="s">
        <v>79</v>
      </c>
      <c r="H24" s="175">
        <v>2</v>
      </c>
      <c r="I24" s="176">
        <v>13</v>
      </c>
      <c r="J24" s="176">
        <f>I24-F24</f>
        <v>-3</v>
      </c>
      <c r="K24" s="177">
        <v>6</v>
      </c>
      <c r="L24" s="178">
        <f>SUM(I24*K24)</f>
        <v>78</v>
      </c>
      <c r="M24" s="179">
        <f>SUM(I24*K24*1.09)</f>
        <v>85.02000000000001</v>
      </c>
      <c r="N24" s="180" t="s">
        <v>163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2</v>
      </c>
      <c r="F25" s="174">
        <v>16</v>
      </c>
      <c r="G25" s="173" t="s">
        <v>80</v>
      </c>
      <c r="H25" s="175">
        <v>2</v>
      </c>
      <c r="I25" s="176">
        <v>16</v>
      </c>
      <c r="J25" s="176">
        <f>I25-F25</f>
        <v>0</v>
      </c>
      <c r="K25" s="177">
        <v>6</v>
      </c>
      <c r="L25" s="178">
        <f>SUM(I25*K25)</f>
        <v>96</v>
      </c>
      <c r="M25" s="179">
        <f>SUM(I25*K25*1.09)</f>
        <v>104.64000000000001</v>
      </c>
      <c r="N25" s="180" t="s">
        <v>85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2</v>
      </c>
      <c r="F27" s="174">
        <v>16</v>
      </c>
      <c r="G27" s="173" t="s">
        <v>78</v>
      </c>
      <c r="H27" s="175">
        <v>2</v>
      </c>
      <c r="I27" s="176">
        <v>16</v>
      </c>
      <c r="J27" s="176">
        <f>I27-F27</f>
        <v>0</v>
      </c>
      <c r="K27" s="177">
        <v>6</v>
      </c>
      <c r="L27" s="178">
        <f>SUM(I27*K27)</f>
        <v>96</v>
      </c>
      <c r="M27" s="179">
        <f>SUM(I27*K27*1.09)</f>
        <v>104.64000000000001</v>
      </c>
      <c r="N27" s="180" t="s">
        <v>87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2</v>
      </c>
      <c r="F28" s="174">
        <v>16</v>
      </c>
      <c r="G28" s="173" t="s">
        <v>79</v>
      </c>
      <c r="H28" s="175">
        <v>2</v>
      </c>
      <c r="I28" s="176">
        <v>16</v>
      </c>
      <c r="J28" s="176">
        <f>I28-F28</f>
        <v>0</v>
      </c>
      <c r="K28" s="177">
        <v>6</v>
      </c>
      <c r="L28" s="178">
        <f>SUM(I28*K28)</f>
        <v>96</v>
      </c>
      <c r="M28" s="179">
        <f>SUM(I28*K28*1.09)</f>
        <v>104.64000000000001</v>
      </c>
      <c r="N28" s="180" t="s">
        <v>87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2</v>
      </c>
      <c r="F29" s="174">
        <v>16</v>
      </c>
      <c r="G29" s="173" t="s">
        <v>80</v>
      </c>
      <c r="H29" s="175">
        <v>1</v>
      </c>
      <c r="I29" s="176">
        <v>8</v>
      </c>
      <c r="J29" s="176">
        <f>I29-F29</f>
        <v>-8</v>
      </c>
      <c r="K29" s="177">
        <v>6</v>
      </c>
      <c r="L29" s="178">
        <f>SUM(I29*K29)</f>
        <v>48</v>
      </c>
      <c r="M29" s="179">
        <f>SUM(I29*K29*1.09)</f>
        <v>52.320000000000007</v>
      </c>
      <c r="N29" s="180" t="s">
        <v>89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2</v>
      </c>
      <c r="F31" s="174">
        <v>16</v>
      </c>
      <c r="G31" s="173" t="s">
        <v>78</v>
      </c>
      <c r="H31" s="175">
        <v>1</v>
      </c>
      <c r="I31" s="176">
        <v>8</v>
      </c>
      <c r="J31" s="176">
        <f>I31-F31</f>
        <v>-8</v>
      </c>
      <c r="K31" s="177">
        <v>6</v>
      </c>
      <c r="L31" s="178">
        <f>SUM(I31*K31)</f>
        <v>48</v>
      </c>
      <c r="M31" s="179">
        <f>SUM(I31*K31*1.09)</f>
        <v>52.320000000000007</v>
      </c>
      <c r="N31" s="180" t="s">
        <v>89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2</v>
      </c>
      <c r="F32" s="174">
        <v>16</v>
      </c>
      <c r="G32" s="173" t="s">
        <v>79</v>
      </c>
      <c r="H32" s="175">
        <v>2</v>
      </c>
      <c r="I32" s="176">
        <v>10</v>
      </c>
      <c r="J32" s="176">
        <f>I32-F32</f>
        <v>-6</v>
      </c>
      <c r="K32" s="177">
        <v>6</v>
      </c>
      <c r="L32" s="178">
        <f>SUM(I32*K32)</f>
        <v>60</v>
      </c>
      <c r="M32" s="179">
        <f>SUM(I32*K32*1.09)</f>
        <v>65.400000000000006</v>
      </c>
      <c r="N32" s="180" t="s">
        <v>172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2</v>
      </c>
      <c r="F33" s="174">
        <v>16</v>
      </c>
      <c r="G33" s="173" t="s">
        <v>80</v>
      </c>
      <c r="H33" s="175">
        <v>2</v>
      </c>
      <c r="I33" s="176">
        <v>16</v>
      </c>
      <c r="J33" s="176">
        <f>I33-F33</f>
        <v>0</v>
      </c>
      <c r="K33" s="177">
        <v>6</v>
      </c>
      <c r="L33" s="178">
        <f>SUM(I33*K33)</f>
        <v>96</v>
      </c>
      <c r="M33" s="179">
        <f>SUM(I33*K33*1.09)</f>
        <v>104.64000000000001</v>
      </c>
      <c r="N33" s="180" t="s">
        <v>87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2</v>
      </c>
      <c r="F35" s="174">
        <v>16</v>
      </c>
      <c r="G35" s="173" t="s">
        <v>78</v>
      </c>
      <c r="H35" s="175">
        <v>1</v>
      </c>
      <c r="I35" s="176">
        <v>8</v>
      </c>
      <c r="J35" s="176">
        <f>I35-F35</f>
        <v>-8</v>
      </c>
      <c r="K35" s="177">
        <v>6</v>
      </c>
      <c r="L35" s="178">
        <f>SUM(I35*K35)</f>
        <v>48</v>
      </c>
      <c r="M35" s="179">
        <f>SUM(I35*K35*1.09)</f>
        <v>52.320000000000007</v>
      </c>
      <c r="N35" s="180" t="s">
        <v>86</v>
      </c>
    </row>
    <row r="36" spans="1:14" ht="17.25" customHeight="1" x14ac:dyDescent="0.3">
      <c r="A36" s="171"/>
      <c r="B36" s="181"/>
      <c r="C36" s="173" t="s">
        <v>79</v>
      </c>
      <c r="D36" s="174">
        <v>8</v>
      </c>
      <c r="E36" s="172">
        <v>2</v>
      </c>
      <c r="F36" s="174">
        <v>16</v>
      </c>
      <c r="G36" s="173" t="s">
        <v>79</v>
      </c>
      <c r="H36" s="175">
        <v>2</v>
      </c>
      <c r="I36" s="176">
        <v>10</v>
      </c>
      <c r="J36" s="176">
        <f>I36-F36</f>
        <v>-6</v>
      </c>
      <c r="K36" s="177">
        <v>6</v>
      </c>
      <c r="L36" s="178">
        <f>SUM(I36*K36)</f>
        <v>60</v>
      </c>
      <c r="M36" s="179">
        <f>SUM(I36*K36*1.09)</f>
        <v>65.400000000000006</v>
      </c>
      <c r="N36" s="180" t="s">
        <v>172</v>
      </c>
    </row>
    <row r="37" spans="1:14" ht="17.25" customHeight="1" x14ac:dyDescent="0.3">
      <c r="A37" s="171"/>
      <c r="B37" s="181"/>
      <c r="C37" s="173" t="s">
        <v>80</v>
      </c>
      <c r="D37" s="174">
        <v>8</v>
      </c>
      <c r="E37" s="172">
        <v>2</v>
      </c>
      <c r="F37" s="174">
        <v>16</v>
      </c>
      <c r="G37" s="173" t="s">
        <v>80</v>
      </c>
      <c r="H37" s="175">
        <v>1</v>
      </c>
      <c r="I37" s="176">
        <v>8</v>
      </c>
      <c r="J37" s="176">
        <f>I37-F37</f>
        <v>-8</v>
      </c>
      <c r="K37" s="177">
        <v>6</v>
      </c>
      <c r="L37" s="178">
        <f>SUM(I37*K37)</f>
        <v>48</v>
      </c>
      <c r="M37" s="179">
        <f>SUM(I37*K37*1.09)</f>
        <v>52.320000000000007</v>
      </c>
      <c r="N37" s="180" t="s">
        <v>86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ht="17.25" customHeigh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2</v>
      </c>
      <c r="F39" s="174">
        <v>16</v>
      </c>
      <c r="G39" s="173" t="s">
        <v>78</v>
      </c>
      <c r="H39" s="175">
        <v>1</v>
      </c>
      <c r="I39" s="176">
        <v>8</v>
      </c>
      <c r="J39" s="176">
        <f>I39-F39</f>
        <v>-8</v>
      </c>
      <c r="K39" s="177">
        <v>6</v>
      </c>
      <c r="L39" s="178">
        <f>SUM(I39*K39)</f>
        <v>48</v>
      </c>
      <c r="M39" s="179">
        <f>SUM(I39*K39*1.09)</f>
        <v>52.320000000000007</v>
      </c>
      <c r="N39" s="180" t="s">
        <v>89</v>
      </c>
    </row>
    <row r="40" spans="1:14" ht="17.25" customHeight="1" x14ac:dyDescent="0.3">
      <c r="A40" s="171"/>
      <c r="B40" s="181"/>
      <c r="C40" s="173" t="s">
        <v>79</v>
      </c>
      <c r="D40" s="174">
        <v>8</v>
      </c>
      <c r="E40" s="172">
        <v>2</v>
      </c>
      <c r="F40" s="174">
        <v>16</v>
      </c>
      <c r="G40" s="173" t="s">
        <v>79</v>
      </c>
      <c r="H40" s="175">
        <v>1</v>
      </c>
      <c r="I40" s="176">
        <v>8</v>
      </c>
      <c r="J40" s="176">
        <f>I40-F40</f>
        <v>-8</v>
      </c>
      <c r="K40" s="177">
        <v>6</v>
      </c>
      <c r="L40" s="178">
        <f>SUM(I40*K40)</f>
        <v>48</v>
      </c>
      <c r="M40" s="179">
        <f>SUM(I40*K40*1.09)</f>
        <v>52.320000000000007</v>
      </c>
      <c r="N40" s="180" t="s">
        <v>89</v>
      </c>
    </row>
    <row r="41" spans="1:14" ht="17.25" customHeight="1" x14ac:dyDescent="0.3">
      <c r="A41" s="171"/>
      <c r="B41" s="181"/>
      <c r="C41" s="173" t="s">
        <v>80</v>
      </c>
      <c r="D41" s="174">
        <v>8</v>
      </c>
      <c r="E41" s="172">
        <v>2</v>
      </c>
      <c r="F41" s="174">
        <v>16</v>
      </c>
      <c r="G41" s="173" t="s">
        <v>80</v>
      </c>
      <c r="H41" s="175">
        <v>2</v>
      </c>
      <c r="I41" s="176">
        <v>14</v>
      </c>
      <c r="J41" s="176">
        <f>I41-F41</f>
        <v>-2</v>
      </c>
      <c r="K41" s="177">
        <v>6</v>
      </c>
      <c r="L41" s="178">
        <f>SUM(I41*K41)</f>
        <v>84</v>
      </c>
      <c r="M41" s="179">
        <f>SUM(I41*K41*1.09)</f>
        <v>91.56</v>
      </c>
      <c r="N41" s="180" t="s">
        <v>179</v>
      </c>
    </row>
    <row r="42" spans="1:14" ht="17.25" customHeight="1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ht="17.25" customHeigh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2</v>
      </c>
      <c r="F43" s="174">
        <v>16</v>
      </c>
      <c r="G43" s="173" t="s">
        <v>78</v>
      </c>
      <c r="H43" s="175">
        <v>1</v>
      </c>
      <c r="I43" s="176">
        <v>8</v>
      </c>
      <c r="J43" s="176">
        <f t="shared" ref="J43:J45" si="0">I43-F43</f>
        <v>-8</v>
      </c>
      <c r="K43" s="177">
        <v>6</v>
      </c>
      <c r="L43" s="178">
        <f>SUM(I43*K43)</f>
        <v>48</v>
      </c>
      <c r="M43" s="179">
        <f>SUM(I43*K43*1.09)</f>
        <v>52.320000000000007</v>
      </c>
      <c r="N43" s="180" t="s">
        <v>89</v>
      </c>
    </row>
    <row r="44" spans="1:14" ht="17.25" customHeight="1" x14ac:dyDescent="0.3">
      <c r="A44" s="171"/>
      <c r="B44" s="181"/>
      <c r="C44" s="173" t="s">
        <v>79</v>
      </c>
      <c r="D44" s="174">
        <v>8</v>
      </c>
      <c r="E44" s="172">
        <v>2</v>
      </c>
      <c r="F44" s="174">
        <v>16</v>
      </c>
      <c r="G44" s="173" t="s">
        <v>79</v>
      </c>
      <c r="H44" s="175">
        <v>2</v>
      </c>
      <c r="I44" s="176">
        <v>13</v>
      </c>
      <c r="J44" s="176">
        <f t="shared" si="0"/>
        <v>-3</v>
      </c>
      <c r="K44" s="177">
        <v>6</v>
      </c>
      <c r="L44" s="178">
        <f>SUM(I44*K44)</f>
        <v>78</v>
      </c>
      <c r="M44" s="179">
        <f>SUM(I44*K44*1.09)</f>
        <v>85.02000000000001</v>
      </c>
      <c r="N44" s="180" t="s">
        <v>181</v>
      </c>
    </row>
    <row r="45" spans="1:14" ht="17.25" customHeight="1" x14ac:dyDescent="0.3">
      <c r="A45" s="171"/>
      <c r="B45" s="181"/>
      <c r="C45" s="173" t="s">
        <v>80</v>
      </c>
      <c r="D45" s="174">
        <v>8</v>
      </c>
      <c r="E45" s="172">
        <v>2</v>
      </c>
      <c r="F45" s="174">
        <v>16</v>
      </c>
      <c r="G45" s="173" t="s">
        <v>80</v>
      </c>
      <c r="H45" s="175">
        <v>2</v>
      </c>
      <c r="I45" s="176">
        <v>12</v>
      </c>
      <c r="J45" s="176">
        <f t="shared" si="0"/>
        <v>-4</v>
      </c>
      <c r="K45" s="177">
        <v>6</v>
      </c>
      <c r="L45" s="178">
        <f>SUM(I45*K45)</f>
        <v>72</v>
      </c>
      <c r="M45" s="179">
        <f>SUM(I45*K45*1.09)</f>
        <v>78.48</v>
      </c>
      <c r="N45" s="180" t="s">
        <v>182</v>
      </c>
    </row>
    <row r="46" spans="1:14" ht="17.25" customHeight="1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ht="17.25" customHeigh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2</v>
      </c>
      <c r="F47" s="174">
        <v>16</v>
      </c>
      <c r="G47" s="173" t="s">
        <v>78</v>
      </c>
      <c r="H47" s="175">
        <v>2</v>
      </c>
      <c r="I47" s="176">
        <v>16</v>
      </c>
      <c r="J47" s="176">
        <f t="shared" ref="J47:J49" si="1">I47-F47</f>
        <v>0</v>
      </c>
      <c r="K47" s="177">
        <v>6</v>
      </c>
      <c r="L47" s="178">
        <f t="shared" ref="L47:L49" si="2">SUM(I47*K47)</f>
        <v>96</v>
      </c>
      <c r="M47" s="179">
        <f t="shared" ref="M47:M49" si="3">SUM(I47*K47*1.09)</f>
        <v>104.64000000000001</v>
      </c>
      <c r="N47" s="180" t="s">
        <v>87</v>
      </c>
    </row>
    <row r="48" spans="1:14" ht="17.25" customHeight="1" x14ac:dyDescent="0.3">
      <c r="A48" s="171"/>
      <c r="B48" s="181"/>
      <c r="C48" s="173" t="s">
        <v>79</v>
      </c>
      <c r="D48" s="174">
        <v>8</v>
      </c>
      <c r="E48" s="172">
        <v>2</v>
      </c>
      <c r="F48" s="174">
        <v>16</v>
      </c>
      <c r="G48" s="173" t="s">
        <v>79</v>
      </c>
      <c r="H48" s="175">
        <v>2</v>
      </c>
      <c r="I48" s="176">
        <v>16</v>
      </c>
      <c r="J48" s="176">
        <f t="shared" si="1"/>
        <v>0</v>
      </c>
      <c r="K48" s="177">
        <v>6</v>
      </c>
      <c r="L48" s="178">
        <f t="shared" si="2"/>
        <v>96</v>
      </c>
      <c r="M48" s="179">
        <f t="shared" si="3"/>
        <v>104.64000000000001</v>
      </c>
      <c r="N48" s="180" t="s">
        <v>87</v>
      </c>
    </row>
    <row r="49" spans="1:14" ht="17.25" customHeight="1" x14ac:dyDescent="0.3">
      <c r="A49" s="171"/>
      <c r="B49" s="181"/>
      <c r="C49" s="173" t="s">
        <v>80</v>
      </c>
      <c r="D49" s="174">
        <v>8</v>
      </c>
      <c r="E49" s="172">
        <v>2</v>
      </c>
      <c r="F49" s="174">
        <v>16</v>
      </c>
      <c r="G49" s="173" t="s">
        <v>80</v>
      </c>
      <c r="H49" s="175">
        <v>2</v>
      </c>
      <c r="I49" s="176">
        <v>16</v>
      </c>
      <c r="J49" s="176">
        <f t="shared" si="1"/>
        <v>0</v>
      </c>
      <c r="K49" s="177">
        <v>6</v>
      </c>
      <c r="L49" s="178">
        <f t="shared" si="2"/>
        <v>96</v>
      </c>
      <c r="M49" s="179">
        <f t="shared" si="3"/>
        <v>104.64000000000001</v>
      </c>
      <c r="N49" s="180" t="s">
        <v>87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ht="17.25" customHeigh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2</v>
      </c>
      <c r="F51" s="174">
        <v>16</v>
      </c>
      <c r="G51" s="173" t="s">
        <v>78</v>
      </c>
      <c r="H51" s="175">
        <v>2</v>
      </c>
      <c r="I51" s="176">
        <v>16</v>
      </c>
      <c r="J51" s="176">
        <f t="shared" ref="J51:J53" si="4">I51-F51</f>
        <v>0</v>
      </c>
      <c r="K51" s="177">
        <v>6</v>
      </c>
      <c r="L51" s="178">
        <f t="shared" ref="L51:L53" si="5">SUM(I51*K51)</f>
        <v>96</v>
      </c>
      <c r="M51" s="179">
        <f t="shared" ref="M51:M53" si="6">SUM(I51*K51*1.09)</f>
        <v>104.64000000000001</v>
      </c>
      <c r="N51" s="180" t="s">
        <v>87</v>
      </c>
    </row>
    <row r="52" spans="1:14" ht="17.25" customHeight="1" x14ac:dyDescent="0.3">
      <c r="A52" s="171"/>
      <c r="B52" s="181"/>
      <c r="C52" s="173" t="s">
        <v>79</v>
      </c>
      <c r="D52" s="174">
        <v>8</v>
      </c>
      <c r="E52" s="172">
        <v>2</v>
      </c>
      <c r="F52" s="174">
        <v>16</v>
      </c>
      <c r="G52" s="173" t="s">
        <v>79</v>
      </c>
      <c r="H52" s="175">
        <v>2</v>
      </c>
      <c r="I52" s="176">
        <v>16</v>
      </c>
      <c r="J52" s="176">
        <f t="shared" si="4"/>
        <v>0</v>
      </c>
      <c r="K52" s="177">
        <v>6</v>
      </c>
      <c r="L52" s="178">
        <f t="shared" si="5"/>
        <v>96</v>
      </c>
      <c r="M52" s="179">
        <f t="shared" si="6"/>
        <v>104.64000000000001</v>
      </c>
      <c r="N52" s="180" t="s">
        <v>87</v>
      </c>
    </row>
    <row r="53" spans="1:14" ht="17.25" customHeight="1" x14ac:dyDescent="0.3">
      <c r="A53" s="171"/>
      <c r="B53" s="181"/>
      <c r="C53" s="173" t="s">
        <v>80</v>
      </c>
      <c r="D53" s="174">
        <v>8</v>
      </c>
      <c r="E53" s="172">
        <v>2</v>
      </c>
      <c r="F53" s="174">
        <v>16</v>
      </c>
      <c r="G53" s="173" t="s">
        <v>80</v>
      </c>
      <c r="H53" s="175">
        <v>1</v>
      </c>
      <c r="I53" s="176">
        <v>8</v>
      </c>
      <c r="J53" s="176">
        <f t="shared" si="4"/>
        <v>-8</v>
      </c>
      <c r="K53" s="177">
        <v>6</v>
      </c>
      <c r="L53" s="178">
        <f t="shared" si="5"/>
        <v>48</v>
      </c>
      <c r="M53" s="179">
        <f t="shared" si="6"/>
        <v>52.320000000000007</v>
      </c>
      <c r="N53" s="180" t="s">
        <v>89</v>
      </c>
    </row>
    <row r="54" spans="1:14" ht="17.25" customHeight="1" x14ac:dyDescent="0.3">
      <c r="A54" s="182"/>
      <c r="B54" s="192"/>
      <c r="C54" s="184"/>
      <c r="D54" s="185"/>
      <c r="E54" s="183"/>
      <c r="F54" s="183"/>
      <c r="G54" s="184"/>
      <c r="H54" s="186"/>
      <c r="I54" s="187"/>
      <c r="J54" s="187"/>
      <c r="K54" s="188"/>
      <c r="L54" s="189"/>
      <c r="M54" s="190"/>
      <c r="N54" s="191"/>
    </row>
    <row r="55" spans="1:14" ht="17.25" customHeigh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2</v>
      </c>
      <c r="F55" s="174">
        <v>16</v>
      </c>
      <c r="G55" s="173" t="s">
        <v>78</v>
      </c>
      <c r="H55" s="175">
        <v>2</v>
      </c>
      <c r="I55" s="176">
        <v>12</v>
      </c>
      <c r="J55" s="176">
        <f t="shared" ref="J55:J57" si="7">I55-F55</f>
        <v>-4</v>
      </c>
      <c r="K55" s="177">
        <v>6</v>
      </c>
      <c r="L55" s="178">
        <f t="shared" ref="L55:L57" si="8">SUM(I55*K55)</f>
        <v>72</v>
      </c>
      <c r="M55" s="179">
        <f t="shared" ref="M55:M57" si="9">SUM(I55*K55*1.09)</f>
        <v>78.48</v>
      </c>
      <c r="N55" s="180" t="s">
        <v>196</v>
      </c>
    </row>
    <row r="56" spans="1:14" ht="17.25" customHeight="1" x14ac:dyDescent="0.3">
      <c r="A56" s="171"/>
      <c r="B56" s="181"/>
      <c r="C56" s="173" t="s">
        <v>79</v>
      </c>
      <c r="D56" s="174">
        <v>8</v>
      </c>
      <c r="E56" s="172">
        <v>2</v>
      </c>
      <c r="F56" s="174">
        <v>16</v>
      </c>
      <c r="G56" s="173" t="s">
        <v>79</v>
      </c>
      <c r="H56" s="175">
        <v>2</v>
      </c>
      <c r="I56" s="176">
        <v>16</v>
      </c>
      <c r="J56" s="176">
        <f t="shared" si="7"/>
        <v>0</v>
      </c>
      <c r="K56" s="177">
        <v>6</v>
      </c>
      <c r="L56" s="178">
        <f t="shared" si="8"/>
        <v>96</v>
      </c>
      <c r="M56" s="179">
        <f t="shared" si="9"/>
        <v>104.64000000000001</v>
      </c>
      <c r="N56" s="180" t="s">
        <v>91</v>
      </c>
    </row>
    <row r="57" spans="1:14" ht="17.25" customHeight="1" x14ac:dyDescent="0.3">
      <c r="A57" s="171"/>
      <c r="B57" s="181"/>
      <c r="C57" s="173" t="s">
        <v>80</v>
      </c>
      <c r="D57" s="174">
        <v>8</v>
      </c>
      <c r="E57" s="172">
        <v>2</v>
      </c>
      <c r="F57" s="174">
        <v>16</v>
      </c>
      <c r="G57" s="173" t="s">
        <v>80</v>
      </c>
      <c r="H57" s="175">
        <v>1</v>
      </c>
      <c r="I57" s="176">
        <v>8</v>
      </c>
      <c r="J57" s="176">
        <f t="shared" si="7"/>
        <v>-8</v>
      </c>
      <c r="K57" s="177">
        <v>6</v>
      </c>
      <c r="L57" s="178">
        <f t="shared" si="8"/>
        <v>48</v>
      </c>
      <c r="M57" s="179">
        <f t="shared" si="9"/>
        <v>52.320000000000007</v>
      </c>
      <c r="N57" s="180" t="s">
        <v>86</v>
      </c>
    </row>
    <row r="58" spans="1:14" ht="17.25" customHeight="1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ht="17.25" customHeigh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2</v>
      </c>
      <c r="F59" s="174">
        <v>16</v>
      </c>
      <c r="G59" s="173" t="s">
        <v>78</v>
      </c>
      <c r="H59" s="175">
        <v>2</v>
      </c>
      <c r="I59" s="176">
        <v>12</v>
      </c>
      <c r="J59" s="176">
        <f>I59-F59</f>
        <v>-4</v>
      </c>
      <c r="K59" s="177">
        <v>6</v>
      </c>
      <c r="L59" s="178">
        <f>SUM(I59*K59)</f>
        <v>72</v>
      </c>
      <c r="M59" s="179">
        <f>SUM(I59*K59*1.09)</f>
        <v>78.48</v>
      </c>
      <c r="N59" s="180" t="s">
        <v>196</v>
      </c>
    </row>
    <row r="60" spans="1:14" ht="17.25" customHeight="1" x14ac:dyDescent="0.3">
      <c r="A60" s="171"/>
      <c r="B60" s="181"/>
      <c r="C60" s="173" t="s">
        <v>79</v>
      </c>
      <c r="D60" s="174">
        <v>8</v>
      </c>
      <c r="E60" s="172">
        <v>2</v>
      </c>
      <c r="F60" s="174">
        <v>16</v>
      </c>
      <c r="G60" s="173" t="s">
        <v>79</v>
      </c>
      <c r="H60" s="175">
        <v>2</v>
      </c>
      <c r="I60" s="176">
        <v>16</v>
      </c>
      <c r="J60" s="176">
        <f>I60-F60</f>
        <v>0</v>
      </c>
      <c r="K60" s="177">
        <v>6</v>
      </c>
      <c r="L60" s="178">
        <f>SUM(I60*K60)</f>
        <v>96</v>
      </c>
      <c r="M60" s="179">
        <f>SUM(I60*K60*1.09)</f>
        <v>104.64000000000001</v>
      </c>
      <c r="N60" s="180" t="s">
        <v>87</v>
      </c>
    </row>
    <row r="61" spans="1:14" ht="17.25" customHeight="1" x14ac:dyDescent="0.3">
      <c r="A61" s="171"/>
      <c r="B61" s="181"/>
      <c r="C61" s="173" t="s">
        <v>80</v>
      </c>
      <c r="D61" s="174">
        <v>8</v>
      </c>
      <c r="E61" s="172">
        <v>2</v>
      </c>
      <c r="F61" s="174">
        <v>16</v>
      </c>
      <c r="G61" s="173" t="s">
        <v>80</v>
      </c>
      <c r="H61" s="175">
        <v>1</v>
      </c>
      <c r="I61" s="176">
        <v>8</v>
      </c>
      <c r="J61" s="176">
        <f>I61-F61</f>
        <v>-8</v>
      </c>
      <c r="K61" s="177">
        <v>6</v>
      </c>
      <c r="L61" s="178">
        <f>SUM(I61*K61)</f>
        <v>48</v>
      </c>
      <c r="M61" s="179">
        <f>SUM(I61*K61*1.09)</f>
        <v>52.320000000000007</v>
      </c>
      <c r="N61" s="180" t="s">
        <v>89</v>
      </c>
    </row>
    <row r="62" spans="1:14" ht="15.75" customHeight="1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ht="17.25" customHeight="1" thickBot="1" x14ac:dyDescent="0.35">
      <c r="A63" s="9"/>
      <c r="B63" s="20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27" customHeight="1" thickBot="1" x14ac:dyDescent="0.35">
      <c r="A64" s="217" t="s">
        <v>147</v>
      </c>
      <c r="B64" s="218"/>
      <c r="C64" s="218"/>
      <c r="D64" s="219"/>
      <c r="E64" s="22"/>
      <c r="F64" s="23">
        <f>SUM(F3:F63)</f>
        <v>720</v>
      </c>
      <c r="G64" s="22"/>
      <c r="H64" s="24"/>
      <c r="I64" s="25">
        <f>SUM(I3:I63)</f>
        <v>556</v>
      </c>
      <c r="J64" s="25">
        <f>SUM(J3:J63)</f>
        <v>-164</v>
      </c>
      <c r="K64" s="26"/>
      <c r="L64" s="26">
        <f>SUM(L3:L63)</f>
        <v>3336</v>
      </c>
      <c r="M64" s="40">
        <f>SUM(M3:M63)</f>
        <v>3636.2400000000011</v>
      </c>
      <c r="N64" s="28" t="s">
        <v>23</v>
      </c>
    </row>
    <row r="65" spans="1:14" ht="17.25" customHeight="1" x14ac:dyDescent="0.3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</row>
    <row r="66" spans="1:14" ht="15" thickBot="1" x14ac:dyDescent="0.35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ht="18.600000000000001" thickBot="1" x14ac:dyDescent="0.4">
      <c r="A67" s="33"/>
      <c r="B67" s="34"/>
      <c r="C67" s="34"/>
      <c r="D67" s="34"/>
      <c r="E67" s="35"/>
      <c r="F67" s="36"/>
      <c r="G67" s="38"/>
      <c r="H67" s="38"/>
      <c r="I67" s="38"/>
      <c r="J67" s="38"/>
      <c r="K67" s="38"/>
      <c r="L67" s="38"/>
      <c r="M67" s="38"/>
      <c r="N67" s="39"/>
    </row>
  </sheetData>
  <mergeCells count="2">
    <mergeCell ref="A1:N1"/>
    <mergeCell ref="A64:D6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00"/>
  <sheetViews>
    <sheetView topLeftCell="A73" workbookViewId="0">
      <selection activeCell="I92" sqref="I9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37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0</v>
      </c>
      <c r="F3" s="174">
        <v>0</v>
      </c>
      <c r="G3" s="173" t="s">
        <v>27</v>
      </c>
      <c r="H3" s="175">
        <v>0</v>
      </c>
      <c r="I3" s="176">
        <v>0</v>
      </c>
      <c r="J3" s="176">
        <f t="shared" ref="J3:J6" si="0">I3-F3</f>
        <v>0</v>
      </c>
      <c r="K3" s="177">
        <v>0</v>
      </c>
      <c r="L3" s="178">
        <f>SUM(I3*K3)</f>
        <v>0</v>
      </c>
      <c r="M3" s="179">
        <f t="shared" ref="M3:M7" si="1">SUM(I3*K3*1.09)</f>
        <v>0</v>
      </c>
      <c r="N3" s="180" t="s">
        <v>64</v>
      </c>
    </row>
    <row r="4" spans="1:21" s="70" customFormat="1" ht="17.25" customHeight="1" x14ac:dyDescent="0.3">
      <c r="A4" s="171"/>
      <c r="B4" s="172"/>
      <c r="C4" s="173" t="s">
        <v>28</v>
      </c>
      <c r="D4" s="174">
        <v>3</v>
      </c>
      <c r="E4" s="172">
        <v>1</v>
      </c>
      <c r="F4" s="174">
        <v>3</v>
      </c>
      <c r="G4" s="173" t="s">
        <v>28</v>
      </c>
      <c r="H4" s="175">
        <v>1</v>
      </c>
      <c r="I4" s="176">
        <v>3</v>
      </c>
      <c r="J4" s="176">
        <f t="shared" si="0"/>
        <v>0</v>
      </c>
      <c r="K4" s="177">
        <v>4.34</v>
      </c>
      <c r="L4" s="178">
        <f t="shared" ref="L4:L7" si="2">SUM(I4*K4)</f>
        <v>13.02</v>
      </c>
      <c r="M4" s="179">
        <f t="shared" si="1"/>
        <v>14.191800000000001</v>
      </c>
      <c r="N4" s="180" t="s">
        <v>75</v>
      </c>
    </row>
    <row r="5" spans="1:21" s="70" customFormat="1" ht="17.25" customHeight="1" x14ac:dyDescent="0.3">
      <c r="A5" s="171"/>
      <c r="B5" s="181"/>
      <c r="C5" s="173" t="s">
        <v>79</v>
      </c>
      <c r="D5" s="174">
        <v>8</v>
      </c>
      <c r="E5" s="172">
        <v>1</v>
      </c>
      <c r="F5" s="174">
        <v>8</v>
      </c>
      <c r="G5" s="173" t="s">
        <v>79</v>
      </c>
      <c r="H5" s="175">
        <v>1</v>
      </c>
      <c r="I5" s="176">
        <v>8</v>
      </c>
      <c r="J5" s="176">
        <f t="shared" si="0"/>
        <v>0</v>
      </c>
      <c r="K5" s="177">
        <v>4.34</v>
      </c>
      <c r="L5" s="178">
        <f t="shared" si="2"/>
        <v>34.72</v>
      </c>
      <c r="M5" s="179">
        <f t="shared" si="1"/>
        <v>37.844799999999999</v>
      </c>
      <c r="N5" s="180" t="s">
        <v>75</v>
      </c>
    </row>
    <row r="6" spans="1:21" s="70" customFormat="1" ht="17.25" customHeight="1" x14ac:dyDescent="0.3">
      <c r="A6" s="171"/>
      <c r="B6" s="181"/>
      <c r="C6" s="173" t="s">
        <v>29</v>
      </c>
      <c r="D6" s="174">
        <v>6</v>
      </c>
      <c r="E6" s="172">
        <v>1</v>
      </c>
      <c r="F6" s="174">
        <v>6</v>
      </c>
      <c r="G6" s="173" t="s">
        <v>29</v>
      </c>
      <c r="H6" s="175">
        <v>1</v>
      </c>
      <c r="I6" s="176">
        <v>6</v>
      </c>
      <c r="J6" s="176">
        <f t="shared" si="0"/>
        <v>0</v>
      </c>
      <c r="K6" s="177">
        <v>4.34</v>
      </c>
      <c r="L6" s="178">
        <f t="shared" si="2"/>
        <v>26.04</v>
      </c>
      <c r="M6" s="179">
        <f t="shared" si="1"/>
        <v>28.383600000000001</v>
      </c>
      <c r="N6" s="180" t="s">
        <v>75</v>
      </c>
    </row>
    <row r="7" spans="1:21" s="70" customFormat="1" ht="17.25" customHeight="1" x14ac:dyDescent="0.3">
      <c r="A7" s="171"/>
      <c r="B7" s="181"/>
      <c r="C7" s="173" t="s">
        <v>30</v>
      </c>
      <c r="D7" s="174">
        <v>0</v>
      </c>
      <c r="E7" s="172">
        <v>0</v>
      </c>
      <c r="F7" s="174">
        <v>0</v>
      </c>
      <c r="G7" s="173" t="s">
        <v>30</v>
      </c>
      <c r="H7" s="175">
        <v>0</v>
      </c>
      <c r="I7" s="176">
        <v>0</v>
      </c>
      <c r="J7" s="176">
        <v>0</v>
      </c>
      <c r="K7" s="177">
        <v>0</v>
      </c>
      <c r="L7" s="178">
        <f t="shared" si="2"/>
        <v>0</v>
      </c>
      <c r="M7" s="179">
        <f t="shared" si="1"/>
        <v>0</v>
      </c>
      <c r="N7" s="180" t="s">
        <v>64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s="70" customFormat="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0</v>
      </c>
      <c r="F9" s="174">
        <v>0</v>
      </c>
      <c r="G9" s="173" t="s">
        <v>27</v>
      </c>
      <c r="H9" s="175">
        <v>0</v>
      </c>
      <c r="I9" s="176">
        <v>0</v>
      </c>
      <c r="J9" s="176">
        <f t="shared" ref="J9:J12" si="3">I9-F9</f>
        <v>0</v>
      </c>
      <c r="K9" s="177">
        <v>0</v>
      </c>
      <c r="L9" s="178">
        <f>SUM(I9*K9)</f>
        <v>0</v>
      </c>
      <c r="M9" s="179">
        <f t="shared" ref="M9:M13" si="4">SUM(I9*K9*1.09)</f>
        <v>0</v>
      </c>
      <c r="N9" s="180" t="s">
        <v>64</v>
      </c>
    </row>
    <row r="10" spans="1:21" s="70" customFormat="1" ht="17.25" customHeight="1" x14ac:dyDescent="0.3">
      <c r="A10" s="171"/>
      <c r="B10" s="181"/>
      <c r="C10" s="173" t="s">
        <v>28</v>
      </c>
      <c r="D10" s="174">
        <v>3</v>
      </c>
      <c r="E10" s="172">
        <v>1</v>
      </c>
      <c r="F10" s="174">
        <v>3</v>
      </c>
      <c r="G10" s="173" t="s">
        <v>28</v>
      </c>
      <c r="H10" s="175">
        <v>1</v>
      </c>
      <c r="I10" s="176">
        <v>3</v>
      </c>
      <c r="J10" s="176">
        <f t="shared" si="3"/>
        <v>0</v>
      </c>
      <c r="K10" s="177">
        <v>4.34</v>
      </c>
      <c r="L10" s="178">
        <f t="shared" ref="L10:L13" si="5">SUM(I10*K10)</f>
        <v>13.02</v>
      </c>
      <c r="M10" s="179">
        <f t="shared" si="4"/>
        <v>14.191800000000001</v>
      </c>
      <c r="N10" s="180" t="s">
        <v>75</v>
      </c>
      <c r="O10" s="73"/>
      <c r="P10" s="73"/>
      <c r="Q10" s="73"/>
      <c r="R10" s="73"/>
      <c r="S10" s="73"/>
      <c r="T10" s="73"/>
      <c r="U10" s="73"/>
    </row>
    <row r="11" spans="1:21" s="70" customFormat="1" ht="17.25" customHeight="1" x14ac:dyDescent="0.3">
      <c r="A11" s="171"/>
      <c r="B11" s="181"/>
      <c r="C11" s="173" t="s">
        <v>79</v>
      </c>
      <c r="D11" s="174">
        <v>8</v>
      </c>
      <c r="E11" s="172">
        <v>1</v>
      </c>
      <c r="F11" s="174">
        <v>8</v>
      </c>
      <c r="G11" s="173" t="s">
        <v>79</v>
      </c>
      <c r="H11" s="175">
        <v>1</v>
      </c>
      <c r="I11" s="176">
        <v>8</v>
      </c>
      <c r="J11" s="176">
        <f t="shared" si="3"/>
        <v>0</v>
      </c>
      <c r="K11" s="177">
        <v>4.34</v>
      </c>
      <c r="L11" s="178">
        <f t="shared" si="5"/>
        <v>34.72</v>
      </c>
      <c r="M11" s="179">
        <f t="shared" si="4"/>
        <v>37.844799999999999</v>
      </c>
      <c r="N11" s="180" t="s">
        <v>75</v>
      </c>
      <c r="O11" s="73"/>
      <c r="P11" s="73"/>
      <c r="Q11" s="73"/>
      <c r="R11" s="73"/>
      <c r="S11" s="73"/>
      <c r="T11" s="73"/>
      <c r="U11" s="73"/>
    </row>
    <row r="12" spans="1:21" s="70" customFormat="1" ht="17.25" customHeight="1" x14ac:dyDescent="0.3">
      <c r="A12" s="171"/>
      <c r="B12" s="72"/>
      <c r="C12" s="173" t="s">
        <v>29</v>
      </c>
      <c r="D12" s="174">
        <v>6</v>
      </c>
      <c r="E12" s="172">
        <v>1</v>
      </c>
      <c r="F12" s="174">
        <v>6</v>
      </c>
      <c r="G12" s="173" t="s">
        <v>29</v>
      </c>
      <c r="H12" s="175">
        <v>1</v>
      </c>
      <c r="I12" s="176">
        <v>4</v>
      </c>
      <c r="J12" s="176">
        <f t="shared" si="3"/>
        <v>-2</v>
      </c>
      <c r="K12" s="177">
        <v>4.34</v>
      </c>
      <c r="L12" s="178">
        <f t="shared" si="5"/>
        <v>17.36</v>
      </c>
      <c r="M12" s="179">
        <f t="shared" si="4"/>
        <v>18.9224</v>
      </c>
      <c r="N12" s="180" t="s">
        <v>75</v>
      </c>
    </row>
    <row r="13" spans="1:21" s="70" customFormat="1" ht="17.25" customHeight="1" x14ac:dyDescent="0.3">
      <c r="A13" s="171"/>
      <c r="B13" s="172"/>
      <c r="C13" s="173" t="s">
        <v>30</v>
      </c>
      <c r="D13" s="174">
        <v>0</v>
      </c>
      <c r="E13" s="172">
        <v>0</v>
      </c>
      <c r="F13" s="174">
        <v>0</v>
      </c>
      <c r="G13" s="173" t="s">
        <v>30</v>
      </c>
      <c r="H13" s="175">
        <v>0</v>
      </c>
      <c r="I13" s="176">
        <v>0</v>
      </c>
      <c r="J13" s="176">
        <v>0</v>
      </c>
      <c r="K13" s="177">
        <v>0</v>
      </c>
      <c r="L13" s="178">
        <f t="shared" si="5"/>
        <v>0</v>
      </c>
      <c r="M13" s="179">
        <f t="shared" si="4"/>
        <v>0</v>
      </c>
      <c r="N13" s="180" t="s">
        <v>64</v>
      </c>
    </row>
    <row r="14" spans="1:21" ht="17.25" customHeight="1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</row>
    <row r="15" spans="1:21" s="70" customFormat="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0</v>
      </c>
      <c r="F15" s="174">
        <v>0</v>
      </c>
      <c r="G15" s="173" t="s">
        <v>27</v>
      </c>
      <c r="H15" s="175">
        <v>0</v>
      </c>
      <c r="I15" s="176">
        <v>0</v>
      </c>
      <c r="J15" s="176">
        <f t="shared" ref="J15:J18" si="6">I15-F15</f>
        <v>0</v>
      </c>
      <c r="K15" s="177">
        <v>0</v>
      </c>
      <c r="L15" s="178">
        <f>SUM(I15*K15)</f>
        <v>0</v>
      </c>
      <c r="M15" s="179">
        <f t="shared" ref="M15:M25" si="7">SUM(I15*K15*1.09)</f>
        <v>0</v>
      </c>
      <c r="N15" s="180" t="s">
        <v>64</v>
      </c>
      <c r="O15" s="73"/>
      <c r="P15" s="73"/>
      <c r="Q15" s="73"/>
      <c r="R15" s="73"/>
      <c r="S15" s="73"/>
    </row>
    <row r="16" spans="1:21" s="70" customFormat="1" ht="17.25" customHeight="1" x14ac:dyDescent="0.3">
      <c r="A16" s="171"/>
      <c r="B16" s="72"/>
      <c r="C16" s="173" t="s">
        <v>28</v>
      </c>
      <c r="D16" s="174">
        <v>3</v>
      </c>
      <c r="E16" s="172">
        <v>1</v>
      </c>
      <c r="F16" s="174">
        <v>3</v>
      </c>
      <c r="G16" s="173" t="s">
        <v>28</v>
      </c>
      <c r="H16" s="175">
        <v>1</v>
      </c>
      <c r="I16" s="176">
        <v>3</v>
      </c>
      <c r="J16" s="176">
        <f t="shared" si="6"/>
        <v>0</v>
      </c>
      <c r="K16" s="177">
        <v>4.34</v>
      </c>
      <c r="L16" s="178">
        <f t="shared" ref="L16:L22" si="8">SUM(I16*K16)</f>
        <v>13.02</v>
      </c>
      <c r="M16" s="179">
        <f t="shared" si="7"/>
        <v>14.191800000000001</v>
      </c>
      <c r="N16" s="180" t="s">
        <v>75</v>
      </c>
      <c r="O16" s="73"/>
      <c r="P16" s="73"/>
      <c r="Q16" s="73"/>
      <c r="R16" s="73"/>
      <c r="S16" s="73"/>
    </row>
    <row r="17" spans="1:18" s="70" customFormat="1" ht="17.25" customHeight="1" x14ac:dyDescent="0.3">
      <c r="A17" s="171"/>
      <c r="B17" s="172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8</v>
      </c>
      <c r="J17" s="176">
        <f t="shared" si="6"/>
        <v>0</v>
      </c>
      <c r="K17" s="177">
        <v>4.34</v>
      </c>
      <c r="L17" s="178">
        <f t="shared" si="8"/>
        <v>34.72</v>
      </c>
      <c r="M17" s="179">
        <f t="shared" si="7"/>
        <v>37.844799999999999</v>
      </c>
      <c r="N17" s="180" t="s">
        <v>75</v>
      </c>
    </row>
    <row r="18" spans="1:18" s="70" customFormat="1" ht="17.25" customHeight="1" x14ac:dyDescent="0.3">
      <c r="A18" s="171"/>
      <c r="B18" s="181"/>
      <c r="C18" s="173" t="s">
        <v>29</v>
      </c>
      <c r="D18" s="174">
        <v>6</v>
      </c>
      <c r="E18" s="172">
        <v>1</v>
      </c>
      <c r="F18" s="174">
        <v>6</v>
      </c>
      <c r="G18" s="173" t="s">
        <v>29</v>
      </c>
      <c r="H18" s="175">
        <v>1</v>
      </c>
      <c r="I18" s="176">
        <v>4</v>
      </c>
      <c r="J18" s="176">
        <f t="shared" si="6"/>
        <v>-2</v>
      </c>
      <c r="K18" s="177">
        <v>4.34</v>
      </c>
      <c r="L18" s="178">
        <f t="shared" si="8"/>
        <v>17.36</v>
      </c>
      <c r="M18" s="179">
        <f t="shared" si="7"/>
        <v>18.9224</v>
      </c>
      <c r="N18" s="180" t="s">
        <v>106</v>
      </c>
    </row>
    <row r="19" spans="1:18" s="70" customFormat="1" ht="17.25" customHeight="1" x14ac:dyDescent="0.3">
      <c r="A19" s="171"/>
      <c r="B19" s="72"/>
      <c r="C19" s="173" t="s">
        <v>30</v>
      </c>
      <c r="D19" s="174">
        <v>0</v>
      </c>
      <c r="E19" s="172">
        <v>0</v>
      </c>
      <c r="F19" s="174">
        <v>0</v>
      </c>
      <c r="G19" s="173" t="s">
        <v>30</v>
      </c>
      <c r="H19" s="175">
        <v>0</v>
      </c>
      <c r="I19" s="176">
        <v>0</v>
      </c>
      <c r="J19" s="176">
        <v>0</v>
      </c>
      <c r="K19" s="177">
        <v>0</v>
      </c>
      <c r="L19" s="178">
        <f t="shared" si="8"/>
        <v>0</v>
      </c>
      <c r="M19" s="179">
        <f t="shared" si="7"/>
        <v>0</v>
      </c>
      <c r="N19" s="180" t="s">
        <v>64</v>
      </c>
    </row>
    <row r="20" spans="1:18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8" s="70" customFormat="1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0</v>
      </c>
      <c r="F21" s="174">
        <v>0</v>
      </c>
      <c r="G21" s="173" t="s">
        <v>27</v>
      </c>
      <c r="H21" s="175">
        <v>0</v>
      </c>
      <c r="I21" s="176">
        <v>0</v>
      </c>
      <c r="J21" s="176">
        <v>0</v>
      </c>
      <c r="K21" s="177">
        <v>0</v>
      </c>
      <c r="L21" s="178">
        <f t="shared" si="8"/>
        <v>0</v>
      </c>
      <c r="M21" s="179">
        <f t="shared" si="7"/>
        <v>0</v>
      </c>
      <c r="N21" s="180" t="s">
        <v>64</v>
      </c>
    </row>
    <row r="22" spans="1:18" s="70" customFormat="1" ht="17.25" customHeight="1" x14ac:dyDescent="0.3">
      <c r="A22" s="171"/>
      <c r="B22" s="172"/>
      <c r="C22" s="173" t="s">
        <v>28</v>
      </c>
      <c r="D22" s="174">
        <v>3</v>
      </c>
      <c r="E22" s="172">
        <v>1</v>
      </c>
      <c r="F22" s="174">
        <v>3</v>
      </c>
      <c r="G22" s="173" t="s">
        <v>28</v>
      </c>
      <c r="H22" s="175">
        <v>1</v>
      </c>
      <c r="I22" s="176">
        <v>3</v>
      </c>
      <c r="J22" s="176">
        <f t="shared" ref="J22:J24" si="9">I22-F22</f>
        <v>0</v>
      </c>
      <c r="K22" s="177">
        <v>4.34</v>
      </c>
      <c r="L22" s="178">
        <f t="shared" si="8"/>
        <v>13.02</v>
      </c>
      <c r="M22" s="179">
        <f t="shared" si="7"/>
        <v>14.191800000000001</v>
      </c>
      <c r="N22" s="180" t="s">
        <v>75</v>
      </c>
      <c r="O22" s="73"/>
      <c r="P22" s="73"/>
      <c r="Q22" s="73"/>
      <c r="R22" s="73"/>
    </row>
    <row r="23" spans="1:18" s="70" customFormat="1" ht="17.25" customHeight="1" x14ac:dyDescent="0.3">
      <c r="A23" s="171"/>
      <c r="B23" s="72"/>
      <c r="C23" s="173" t="s">
        <v>79</v>
      </c>
      <c r="D23" s="174">
        <v>8</v>
      </c>
      <c r="E23" s="172">
        <v>1</v>
      </c>
      <c r="F23" s="174">
        <v>8</v>
      </c>
      <c r="G23" s="173" t="s">
        <v>79</v>
      </c>
      <c r="H23" s="175">
        <v>1</v>
      </c>
      <c r="I23" s="176">
        <v>8</v>
      </c>
      <c r="J23" s="176">
        <f t="shared" si="9"/>
        <v>0</v>
      </c>
      <c r="K23" s="177">
        <v>4.34</v>
      </c>
      <c r="L23" s="178">
        <f>SUM(I23*K23)</f>
        <v>34.72</v>
      </c>
      <c r="M23" s="179">
        <f t="shared" si="7"/>
        <v>37.844799999999999</v>
      </c>
      <c r="N23" s="180" t="s">
        <v>75</v>
      </c>
    </row>
    <row r="24" spans="1:18" s="70" customFormat="1" ht="17.25" customHeight="1" x14ac:dyDescent="0.3">
      <c r="A24" s="171"/>
      <c r="B24" s="172"/>
      <c r="C24" s="173" t="s">
        <v>29</v>
      </c>
      <c r="D24" s="174">
        <v>6</v>
      </c>
      <c r="E24" s="172">
        <v>1</v>
      </c>
      <c r="F24" s="174">
        <v>6</v>
      </c>
      <c r="G24" s="173" t="s">
        <v>29</v>
      </c>
      <c r="H24" s="175">
        <v>1</v>
      </c>
      <c r="I24" s="176">
        <v>6</v>
      </c>
      <c r="J24" s="176">
        <f t="shared" si="9"/>
        <v>0</v>
      </c>
      <c r="K24" s="177">
        <v>4.34</v>
      </c>
      <c r="L24" s="178">
        <f>SUM(I24*K24)</f>
        <v>26.04</v>
      </c>
      <c r="M24" s="179">
        <f t="shared" si="7"/>
        <v>28.383600000000001</v>
      </c>
      <c r="N24" s="180" t="s">
        <v>75</v>
      </c>
    </row>
    <row r="25" spans="1:18" s="70" customFormat="1" ht="15.75" customHeight="1" x14ac:dyDescent="0.3">
      <c r="A25" s="171"/>
      <c r="B25" s="172"/>
      <c r="C25" s="173" t="s">
        <v>30</v>
      </c>
      <c r="D25" s="174">
        <v>0</v>
      </c>
      <c r="E25" s="172">
        <v>0</v>
      </c>
      <c r="F25" s="174">
        <v>0</v>
      </c>
      <c r="G25" s="173" t="s">
        <v>30</v>
      </c>
      <c r="H25" s="175">
        <v>0</v>
      </c>
      <c r="I25" s="176">
        <v>0</v>
      </c>
      <c r="J25" s="176">
        <v>0</v>
      </c>
      <c r="K25" s="177">
        <v>0</v>
      </c>
      <c r="L25" s="178">
        <f t="shared" ref="L25" si="10">SUM(I25*K25)</f>
        <v>0</v>
      </c>
      <c r="M25" s="179">
        <f t="shared" si="7"/>
        <v>0</v>
      </c>
      <c r="N25" s="180" t="s">
        <v>64</v>
      </c>
    </row>
    <row r="26" spans="1:18" ht="17.25" customHeight="1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8" s="70" customFormat="1" ht="17.25" customHeight="1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0</v>
      </c>
      <c r="F27" s="174">
        <v>0</v>
      </c>
      <c r="G27" s="173" t="s">
        <v>27</v>
      </c>
      <c r="H27" s="175">
        <v>0</v>
      </c>
      <c r="I27" s="176">
        <v>0</v>
      </c>
      <c r="J27" s="176">
        <f t="shared" ref="J27:J30" si="11">I27-F27</f>
        <v>0</v>
      </c>
      <c r="K27" s="177">
        <v>0</v>
      </c>
      <c r="L27" s="178">
        <f>SUM(I27*K27)</f>
        <v>0</v>
      </c>
      <c r="M27" s="179">
        <f t="shared" ref="M27:M67" si="12">SUM(I27*K27*1.09)</f>
        <v>0</v>
      </c>
      <c r="N27" s="180" t="s">
        <v>64</v>
      </c>
    </row>
    <row r="28" spans="1:18" s="70" customFormat="1" ht="17.25" customHeight="1" x14ac:dyDescent="0.3">
      <c r="A28" s="171"/>
      <c r="B28" s="181"/>
      <c r="C28" s="173" t="s">
        <v>28</v>
      </c>
      <c r="D28" s="174">
        <v>3</v>
      </c>
      <c r="E28" s="172">
        <v>1</v>
      </c>
      <c r="F28" s="174">
        <v>3</v>
      </c>
      <c r="G28" s="173" t="s">
        <v>28</v>
      </c>
      <c r="H28" s="175">
        <v>1</v>
      </c>
      <c r="I28" s="176">
        <v>3</v>
      </c>
      <c r="J28" s="176">
        <v>0</v>
      </c>
      <c r="K28" s="177">
        <v>4.34</v>
      </c>
      <c r="L28" s="178">
        <f t="shared" ref="L28:L31" si="13">SUM(I28*K28)</f>
        <v>13.02</v>
      </c>
      <c r="M28" s="179">
        <f t="shared" si="12"/>
        <v>14.191800000000001</v>
      </c>
      <c r="N28" s="180" t="s">
        <v>75</v>
      </c>
    </row>
    <row r="29" spans="1:18" s="70" customFormat="1" ht="17.25" customHeight="1" x14ac:dyDescent="0.3">
      <c r="A29" s="171"/>
      <c r="B29" s="181"/>
      <c r="C29" s="173" t="s">
        <v>79</v>
      </c>
      <c r="D29" s="174">
        <v>8</v>
      </c>
      <c r="E29" s="172">
        <v>1</v>
      </c>
      <c r="F29" s="174">
        <v>8</v>
      </c>
      <c r="G29" s="173" t="s">
        <v>79</v>
      </c>
      <c r="H29" s="175">
        <v>1</v>
      </c>
      <c r="I29" s="176">
        <v>8</v>
      </c>
      <c r="J29" s="176">
        <f t="shared" si="11"/>
        <v>0</v>
      </c>
      <c r="K29" s="177">
        <v>4.34</v>
      </c>
      <c r="L29" s="178">
        <f t="shared" si="13"/>
        <v>34.72</v>
      </c>
      <c r="M29" s="179">
        <f t="shared" si="12"/>
        <v>37.844799999999999</v>
      </c>
      <c r="N29" s="180" t="s">
        <v>75</v>
      </c>
    </row>
    <row r="30" spans="1:18" s="70" customFormat="1" ht="17.25" customHeight="1" x14ac:dyDescent="0.3">
      <c r="A30" s="171"/>
      <c r="B30" s="181"/>
      <c r="C30" s="173" t="s">
        <v>29</v>
      </c>
      <c r="D30" s="174">
        <v>6</v>
      </c>
      <c r="E30" s="172">
        <v>1</v>
      </c>
      <c r="F30" s="174">
        <v>6</v>
      </c>
      <c r="G30" s="173" t="s">
        <v>29</v>
      </c>
      <c r="H30" s="175">
        <v>1</v>
      </c>
      <c r="I30" s="176">
        <v>6</v>
      </c>
      <c r="J30" s="176">
        <f t="shared" si="11"/>
        <v>0</v>
      </c>
      <c r="K30" s="177">
        <v>4.34</v>
      </c>
      <c r="L30" s="178">
        <f t="shared" si="13"/>
        <v>26.04</v>
      </c>
      <c r="M30" s="179">
        <f t="shared" si="12"/>
        <v>28.383600000000001</v>
      </c>
      <c r="N30" s="180" t="s">
        <v>75</v>
      </c>
    </row>
    <row r="31" spans="1:18" s="70" customFormat="1" ht="17.25" customHeight="1" x14ac:dyDescent="0.3">
      <c r="A31" s="171"/>
      <c r="B31" s="181"/>
      <c r="C31" s="173" t="s">
        <v>30</v>
      </c>
      <c r="D31" s="174">
        <v>0</v>
      </c>
      <c r="E31" s="172">
        <v>0</v>
      </c>
      <c r="F31" s="174">
        <v>0</v>
      </c>
      <c r="G31" s="173" t="s">
        <v>30</v>
      </c>
      <c r="H31" s="175">
        <v>0</v>
      </c>
      <c r="I31" s="176">
        <v>0</v>
      </c>
      <c r="J31" s="176">
        <v>0</v>
      </c>
      <c r="K31" s="177">
        <v>0</v>
      </c>
      <c r="L31" s="178">
        <f t="shared" si="13"/>
        <v>0</v>
      </c>
      <c r="M31" s="179">
        <f t="shared" si="12"/>
        <v>0</v>
      </c>
      <c r="N31" s="180" t="s">
        <v>64</v>
      </c>
    </row>
    <row r="32" spans="1:18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s="70" customFormat="1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0</v>
      </c>
      <c r="F33" s="174">
        <v>0</v>
      </c>
      <c r="G33" s="173" t="s">
        <v>27</v>
      </c>
      <c r="H33" s="175">
        <v>0</v>
      </c>
      <c r="I33" s="176">
        <v>0</v>
      </c>
      <c r="J33" s="176">
        <f t="shared" ref="J33:J37" si="14">I33-F33</f>
        <v>0</v>
      </c>
      <c r="K33" s="177">
        <v>0</v>
      </c>
      <c r="L33" s="178">
        <f>SUM(I33*K33)</f>
        <v>0</v>
      </c>
      <c r="M33" s="179">
        <f t="shared" si="12"/>
        <v>0</v>
      </c>
      <c r="N33" s="180" t="s">
        <v>64</v>
      </c>
    </row>
    <row r="34" spans="1:14" s="70" customFormat="1" ht="17.25" customHeight="1" x14ac:dyDescent="0.3">
      <c r="A34" s="171"/>
      <c r="B34" s="181"/>
      <c r="C34" s="173" t="s">
        <v>28</v>
      </c>
      <c r="D34" s="174">
        <v>3</v>
      </c>
      <c r="E34" s="172">
        <v>1</v>
      </c>
      <c r="F34" s="174">
        <v>3</v>
      </c>
      <c r="G34" s="173" t="s">
        <v>28</v>
      </c>
      <c r="H34" s="175">
        <v>1</v>
      </c>
      <c r="I34" s="176">
        <v>3</v>
      </c>
      <c r="J34" s="176">
        <f t="shared" si="14"/>
        <v>0</v>
      </c>
      <c r="K34" s="177">
        <v>4.34</v>
      </c>
      <c r="L34" s="178">
        <f t="shared" ref="L34:L37" si="15">SUM(I34*K34)</f>
        <v>13.02</v>
      </c>
      <c r="M34" s="179">
        <f t="shared" si="12"/>
        <v>14.191800000000001</v>
      </c>
      <c r="N34" s="180" t="s">
        <v>75</v>
      </c>
    </row>
    <row r="35" spans="1:14" s="70" customFormat="1" ht="17.25" customHeight="1" x14ac:dyDescent="0.3">
      <c r="A35" s="171"/>
      <c r="B35" s="181"/>
      <c r="C35" s="173" t="s">
        <v>79</v>
      </c>
      <c r="D35" s="174">
        <v>8</v>
      </c>
      <c r="E35" s="172">
        <v>1</v>
      </c>
      <c r="F35" s="174">
        <v>8</v>
      </c>
      <c r="G35" s="173" t="s">
        <v>79</v>
      </c>
      <c r="H35" s="175">
        <v>1</v>
      </c>
      <c r="I35" s="176">
        <v>8</v>
      </c>
      <c r="J35" s="176">
        <f t="shared" si="14"/>
        <v>0</v>
      </c>
      <c r="K35" s="177">
        <v>4.34</v>
      </c>
      <c r="L35" s="178">
        <f t="shared" si="15"/>
        <v>34.72</v>
      </c>
      <c r="M35" s="179">
        <f t="shared" si="12"/>
        <v>37.844799999999999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29</v>
      </c>
      <c r="D36" s="174">
        <v>6</v>
      </c>
      <c r="E36" s="172">
        <v>1</v>
      </c>
      <c r="F36" s="174">
        <v>6</v>
      </c>
      <c r="G36" s="173" t="s">
        <v>29</v>
      </c>
      <c r="H36" s="175">
        <v>1</v>
      </c>
      <c r="I36" s="176">
        <v>6</v>
      </c>
      <c r="J36" s="176">
        <f t="shared" si="14"/>
        <v>0</v>
      </c>
      <c r="K36" s="177">
        <v>4.34</v>
      </c>
      <c r="L36" s="178">
        <f t="shared" si="15"/>
        <v>26.04</v>
      </c>
      <c r="M36" s="179">
        <f t="shared" si="12"/>
        <v>28.383600000000001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30</v>
      </c>
      <c r="D37" s="174">
        <v>0</v>
      </c>
      <c r="E37" s="172">
        <v>0</v>
      </c>
      <c r="F37" s="174">
        <v>0</v>
      </c>
      <c r="G37" s="173" t="s">
        <v>30</v>
      </c>
      <c r="H37" s="175">
        <v>0</v>
      </c>
      <c r="I37" s="176">
        <v>0</v>
      </c>
      <c r="J37" s="176">
        <f t="shared" si="14"/>
        <v>0</v>
      </c>
      <c r="K37" s="177">
        <v>0</v>
      </c>
      <c r="L37" s="178">
        <f t="shared" si="15"/>
        <v>0</v>
      </c>
      <c r="M37" s="179">
        <f t="shared" si="12"/>
        <v>0</v>
      </c>
      <c r="N37" s="180" t="s">
        <v>64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0</v>
      </c>
      <c r="F39" s="174">
        <v>0</v>
      </c>
      <c r="G39" s="173" t="s">
        <v>27</v>
      </c>
      <c r="H39" s="175">
        <v>0</v>
      </c>
      <c r="I39" s="176">
        <v>0</v>
      </c>
      <c r="J39" s="176">
        <f t="shared" ref="J39:J42" si="16">I39-F39</f>
        <v>0</v>
      </c>
      <c r="K39" s="177">
        <v>0</v>
      </c>
      <c r="L39" s="178">
        <f>SUM(I39*K39)</f>
        <v>0</v>
      </c>
      <c r="M39" s="179">
        <f t="shared" si="12"/>
        <v>0</v>
      </c>
      <c r="N39" s="180" t="s">
        <v>64</v>
      </c>
    </row>
    <row r="40" spans="1:14" s="70" customFormat="1" ht="17.25" customHeight="1" x14ac:dyDescent="0.3">
      <c r="A40" s="171"/>
      <c r="B40" s="181"/>
      <c r="C40" s="173" t="s">
        <v>28</v>
      </c>
      <c r="D40" s="174">
        <v>3</v>
      </c>
      <c r="E40" s="172">
        <v>1</v>
      </c>
      <c r="F40" s="174">
        <v>3</v>
      </c>
      <c r="G40" s="173" t="s">
        <v>28</v>
      </c>
      <c r="H40" s="175">
        <v>1</v>
      </c>
      <c r="I40" s="176">
        <v>3</v>
      </c>
      <c r="J40" s="176">
        <f t="shared" si="16"/>
        <v>0</v>
      </c>
      <c r="K40" s="177">
        <v>4.34</v>
      </c>
      <c r="L40" s="178">
        <f t="shared" ref="L40:L43" si="17">SUM(I40*K40)</f>
        <v>13.02</v>
      </c>
      <c r="M40" s="179">
        <f t="shared" si="12"/>
        <v>14.191800000000001</v>
      </c>
      <c r="N40" s="180" t="s">
        <v>75</v>
      </c>
    </row>
    <row r="41" spans="1:14" s="70" customFormat="1" ht="17.25" customHeight="1" x14ac:dyDescent="0.3">
      <c r="A41" s="171"/>
      <c r="B41" s="181"/>
      <c r="C41" s="173" t="s">
        <v>79</v>
      </c>
      <c r="D41" s="174">
        <v>8</v>
      </c>
      <c r="E41" s="172">
        <v>1</v>
      </c>
      <c r="F41" s="174">
        <v>8</v>
      </c>
      <c r="G41" s="173" t="s">
        <v>79</v>
      </c>
      <c r="H41" s="175">
        <v>1</v>
      </c>
      <c r="I41" s="176">
        <v>8</v>
      </c>
      <c r="J41" s="176">
        <f t="shared" si="16"/>
        <v>0</v>
      </c>
      <c r="K41" s="177">
        <v>4.34</v>
      </c>
      <c r="L41" s="178">
        <f t="shared" si="17"/>
        <v>34.72</v>
      </c>
      <c r="M41" s="179">
        <f t="shared" si="12"/>
        <v>37.844799999999999</v>
      </c>
      <c r="N41" s="180" t="s">
        <v>75</v>
      </c>
    </row>
    <row r="42" spans="1:14" s="70" customFormat="1" ht="17.25" customHeight="1" x14ac:dyDescent="0.3">
      <c r="A42" s="171"/>
      <c r="B42" s="181"/>
      <c r="C42" s="173" t="s">
        <v>29</v>
      </c>
      <c r="D42" s="174">
        <v>6</v>
      </c>
      <c r="E42" s="172">
        <v>1</v>
      </c>
      <c r="F42" s="174">
        <v>6</v>
      </c>
      <c r="G42" s="173" t="s">
        <v>29</v>
      </c>
      <c r="H42" s="175">
        <v>1</v>
      </c>
      <c r="I42" s="176">
        <v>4</v>
      </c>
      <c r="J42" s="176">
        <f t="shared" si="16"/>
        <v>-2</v>
      </c>
      <c r="K42" s="177">
        <v>4.34</v>
      </c>
      <c r="L42" s="178">
        <f t="shared" si="17"/>
        <v>17.36</v>
      </c>
      <c r="M42" s="179">
        <f t="shared" si="12"/>
        <v>18.9224</v>
      </c>
      <c r="N42" s="180" t="s">
        <v>75</v>
      </c>
    </row>
    <row r="43" spans="1:14" s="70" customFormat="1" ht="17.25" customHeight="1" x14ac:dyDescent="0.3">
      <c r="A43" s="171"/>
      <c r="B43" s="181"/>
      <c r="C43" s="173" t="s">
        <v>30</v>
      </c>
      <c r="D43" s="174">
        <v>0</v>
      </c>
      <c r="E43" s="172">
        <v>0</v>
      </c>
      <c r="F43" s="174">
        <v>0</v>
      </c>
      <c r="G43" s="173" t="s">
        <v>30</v>
      </c>
      <c r="H43" s="175">
        <v>0</v>
      </c>
      <c r="I43" s="176">
        <v>0</v>
      </c>
      <c r="J43" s="176">
        <v>0</v>
      </c>
      <c r="K43" s="177">
        <v>0</v>
      </c>
      <c r="L43" s="178">
        <f t="shared" si="17"/>
        <v>0</v>
      </c>
      <c r="M43" s="179">
        <f t="shared" si="12"/>
        <v>0</v>
      </c>
      <c r="N43" s="180" t="s">
        <v>64</v>
      </c>
    </row>
    <row r="44" spans="1:14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s="70" customFormat="1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0</v>
      </c>
      <c r="F45" s="174">
        <v>0</v>
      </c>
      <c r="G45" s="173" t="s">
        <v>27</v>
      </c>
      <c r="H45" s="175">
        <v>0</v>
      </c>
      <c r="I45" s="176">
        <v>0</v>
      </c>
      <c r="J45" s="176">
        <f t="shared" ref="J45:J49" si="18">I45-F45</f>
        <v>0</v>
      </c>
      <c r="K45" s="177">
        <v>0</v>
      </c>
      <c r="L45" s="178">
        <f>SUM(I45*K45)</f>
        <v>0</v>
      </c>
      <c r="M45" s="179">
        <f t="shared" si="12"/>
        <v>0</v>
      </c>
      <c r="N45" s="180" t="s">
        <v>64</v>
      </c>
    </row>
    <row r="46" spans="1:14" s="70" customFormat="1" ht="17.25" customHeight="1" x14ac:dyDescent="0.3">
      <c r="A46" s="171"/>
      <c r="B46" s="181"/>
      <c r="C46" s="173" t="s">
        <v>28</v>
      </c>
      <c r="D46" s="174">
        <v>3</v>
      </c>
      <c r="E46" s="172">
        <v>1</v>
      </c>
      <c r="F46" s="174">
        <v>3</v>
      </c>
      <c r="G46" s="173" t="s">
        <v>28</v>
      </c>
      <c r="H46" s="175">
        <v>1</v>
      </c>
      <c r="I46" s="176">
        <v>3</v>
      </c>
      <c r="J46" s="176">
        <f t="shared" si="18"/>
        <v>0</v>
      </c>
      <c r="K46" s="177">
        <v>4.34</v>
      </c>
      <c r="L46" s="178">
        <f t="shared" ref="L46:L67" si="19">SUM(I46*K46)</f>
        <v>13.02</v>
      </c>
      <c r="M46" s="179">
        <f t="shared" si="12"/>
        <v>14.191800000000001</v>
      </c>
      <c r="N46" s="180" t="s">
        <v>75</v>
      </c>
    </row>
    <row r="47" spans="1:14" s="70" customFormat="1" ht="17.25" customHeight="1" x14ac:dyDescent="0.3">
      <c r="A47" s="171"/>
      <c r="B47" s="181"/>
      <c r="C47" s="173" t="s">
        <v>79</v>
      </c>
      <c r="D47" s="174">
        <v>8</v>
      </c>
      <c r="E47" s="172">
        <v>1</v>
      </c>
      <c r="F47" s="174">
        <v>8</v>
      </c>
      <c r="G47" s="173" t="s">
        <v>79</v>
      </c>
      <c r="H47" s="175">
        <v>1</v>
      </c>
      <c r="I47" s="176">
        <v>8</v>
      </c>
      <c r="J47" s="176">
        <f t="shared" si="18"/>
        <v>0</v>
      </c>
      <c r="K47" s="177">
        <v>4.34</v>
      </c>
      <c r="L47" s="178">
        <f t="shared" si="19"/>
        <v>34.72</v>
      </c>
      <c r="M47" s="179">
        <f t="shared" si="12"/>
        <v>37.844799999999999</v>
      </c>
      <c r="N47" s="180" t="s">
        <v>75</v>
      </c>
    </row>
    <row r="48" spans="1:14" s="70" customFormat="1" ht="17.25" customHeight="1" x14ac:dyDescent="0.3">
      <c r="A48" s="171"/>
      <c r="B48" s="181"/>
      <c r="C48" s="173" t="s">
        <v>29</v>
      </c>
      <c r="D48" s="174">
        <v>6</v>
      </c>
      <c r="E48" s="172">
        <v>1</v>
      </c>
      <c r="F48" s="174">
        <v>6</v>
      </c>
      <c r="G48" s="173" t="s">
        <v>29</v>
      </c>
      <c r="H48" s="175">
        <v>1</v>
      </c>
      <c r="I48" s="176">
        <v>6</v>
      </c>
      <c r="J48" s="176">
        <f t="shared" si="18"/>
        <v>0</v>
      </c>
      <c r="K48" s="177">
        <v>4.34</v>
      </c>
      <c r="L48" s="178">
        <f t="shared" si="19"/>
        <v>26.04</v>
      </c>
      <c r="M48" s="179">
        <f t="shared" si="12"/>
        <v>28.383600000000001</v>
      </c>
      <c r="N48" s="180" t="s">
        <v>75</v>
      </c>
    </row>
    <row r="49" spans="1:14" s="70" customFormat="1" ht="17.25" customHeight="1" x14ac:dyDescent="0.3">
      <c r="A49" s="171"/>
      <c r="B49" s="181"/>
      <c r="C49" s="173" t="s">
        <v>30</v>
      </c>
      <c r="D49" s="174">
        <v>0</v>
      </c>
      <c r="E49" s="172">
        <v>0</v>
      </c>
      <c r="F49" s="174">
        <v>0</v>
      </c>
      <c r="G49" s="173" t="s">
        <v>30</v>
      </c>
      <c r="H49" s="175">
        <v>0</v>
      </c>
      <c r="I49" s="176">
        <v>0</v>
      </c>
      <c r="J49" s="176">
        <f t="shared" si="18"/>
        <v>0</v>
      </c>
      <c r="K49" s="177">
        <v>0</v>
      </c>
      <c r="L49" s="178">
        <f t="shared" si="19"/>
        <v>0</v>
      </c>
      <c r="M49" s="179">
        <f t="shared" si="12"/>
        <v>0</v>
      </c>
      <c r="N49" s="180" t="s">
        <v>64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0</v>
      </c>
      <c r="F51" s="174">
        <v>0</v>
      </c>
      <c r="G51" s="173" t="s">
        <v>27</v>
      </c>
      <c r="H51" s="175">
        <v>0</v>
      </c>
      <c r="I51" s="176">
        <v>0</v>
      </c>
      <c r="J51" s="176">
        <f t="shared" ref="J51:J54" si="20">I51-F51</f>
        <v>0</v>
      </c>
      <c r="K51" s="177">
        <v>0</v>
      </c>
      <c r="L51" s="178">
        <f t="shared" si="19"/>
        <v>0</v>
      </c>
      <c r="M51" s="179">
        <f t="shared" si="12"/>
        <v>0</v>
      </c>
      <c r="N51" s="180" t="s">
        <v>64</v>
      </c>
    </row>
    <row r="52" spans="1:14" s="70" customFormat="1" x14ac:dyDescent="0.3">
      <c r="A52" s="171"/>
      <c r="B52" s="181"/>
      <c r="C52" s="173" t="s">
        <v>28</v>
      </c>
      <c r="D52" s="174">
        <v>3</v>
      </c>
      <c r="E52" s="172">
        <v>1</v>
      </c>
      <c r="F52" s="174">
        <v>3</v>
      </c>
      <c r="G52" s="173" t="s">
        <v>28</v>
      </c>
      <c r="H52" s="175">
        <v>1</v>
      </c>
      <c r="I52" s="176">
        <v>3</v>
      </c>
      <c r="J52" s="176">
        <f t="shared" si="20"/>
        <v>0</v>
      </c>
      <c r="K52" s="177">
        <v>4.34</v>
      </c>
      <c r="L52" s="178">
        <f t="shared" si="19"/>
        <v>13.02</v>
      </c>
      <c r="M52" s="179">
        <f t="shared" si="12"/>
        <v>14.191800000000001</v>
      </c>
      <c r="N52" s="180" t="s">
        <v>75</v>
      </c>
    </row>
    <row r="53" spans="1:14" s="70" customFormat="1" x14ac:dyDescent="0.3">
      <c r="A53" s="171"/>
      <c r="B53" s="181"/>
      <c r="C53" s="173" t="s">
        <v>79</v>
      </c>
      <c r="D53" s="174">
        <v>8</v>
      </c>
      <c r="E53" s="172">
        <v>1</v>
      </c>
      <c r="F53" s="174">
        <v>8</v>
      </c>
      <c r="G53" s="173" t="s">
        <v>79</v>
      </c>
      <c r="H53" s="175">
        <v>1</v>
      </c>
      <c r="I53" s="176">
        <v>8</v>
      </c>
      <c r="J53" s="176">
        <f t="shared" si="20"/>
        <v>0</v>
      </c>
      <c r="K53" s="177">
        <v>4.34</v>
      </c>
      <c r="L53" s="178">
        <f t="shared" si="19"/>
        <v>34.72</v>
      </c>
      <c r="M53" s="179">
        <f t="shared" si="12"/>
        <v>37.844799999999999</v>
      </c>
      <c r="N53" s="180" t="s">
        <v>75</v>
      </c>
    </row>
    <row r="54" spans="1:14" s="70" customFormat="1" x14ac:dyDescent="0.3">
      <c r="A54" s="171"/>
      <c r="B54" s="181"/>
      <c r="C54" s="173" t="s">
        <v>29</v>
      </c>
      <c r="D54" s="174">
        <v>6</v>
      </c>
      <c r="E54" s="172">
        <v>1</v>
      </c>
      <c r="F54" s="174">
        <v>6</v>
      </c>
      <c r="G54" s="173" t="s">
        <v>29</v>
      </c>
      <c r="H54" s="175">
        <v>1</v>
      </c>
      <c r="I54" s="176">
        <v>6</v>
      </c>
      <c r="J54" s="176">
        <f t="shared" si="20"/>
        <v>0</v>
      </c>
      <c r="K54" s="177">
        <v>4.34</v>
      </c>
      <c r="L54" s="178">
        <f t="shared" si="19"/>
        <v>26.04</v>
      </c>
      <c r="M54" s="179">
        <f t="shared" si="12"/>
        <v>28.383600000000001</v>
      </c>
      <c r="N54" s="180" t="s">
        <v>75</v>
      </c>
    </row>
    <row r="55" spans="1:14" s="70" customFormat="1" x14ac:dyDescent="0.3">
      <c r="A55" s="171"/>
      <c r="B55" s="181"/>
      <c r="C55" s="173" t="s">
        <v>30</v>
      </c>
      <c r="D55" s="174">
        <v>0</v>
      </c>
      <c r="E55" s="172">
        <v>0</v>
      </c>
      <c r="F55" s="174">
        <v>0</v>
      </c>
      <c r="G55" s="173" t="s">
        <v>30</v>
      </c>
      <c r="H55" s="175">
        <v>0</v>
      </c>
      <c r="I55" s="176">
        <v>0</v>
      </c>
      <c r="J55" s="176">
        <v>0</v>
      </c>
      <c r="K55" s="177">
        <v>0</v>
      </c>
      <c r="L55" s="178">
        <f t="shared" si="19"/>
        <v>0</v>
      </c>
      <c r="M55" s="179">
        <f t="shared" si="12"/>
        <v>0</v>
      </c>
      <c r="N55" s="180" t="s">
        <v>64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s="70" customForma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0</v>
      </c>
      <c r="F57" s="174">
        <v>0</v>
      </c>
      <c r="G57" s="173" t="s">
        <v>27</v>
      </c>
      <c r="H57" s="175">
        <v>0</v>
      </c>
      <c r="I57" s="176">
        <v>0</v>
      </c>
      <c r="J57" s="176">
        <f t="shared" ref="J57:J60" si="21">I57-F57</f>
        <v>0</v>
      </c>
      <c r="K57" s="177">
        <v>0</v>
      </c>
      <c r="L57" s="178">
        <f t="shared" si="19"/>
        <v>0</v>
      </c>
      <c r="M57" s="179">
        <f t="shared" si="12"/>
        <v>0</v>
      </c>
      <c r="N57" s="180" t="s">
        <v>63</v>
      </c>
    </row>
    <row r="58" spans="1:14" s="70" customFormat="1" x14ac:dyDescent="0.3">
      <c r="A58" s="171"/>
      <c r="B58" s="181"/>
      <c r="C58" s="173" t="s">
        <v>28</v>
      </c>
      <c r="D58" s="174">
        <v>3</v>
      </c>
      <c r="E58" s="172">
        <v>1</v>
      </c>
      <c r="F58" s="174">
        <v>3</v>
      </c>
      <c r="G58" s="173" t="s">
        <v>28</v>
      </c>
      <c r="H58" s="175">
        <v>1</v>
      </c>
      <c r="I58" s="176">
        <v>3</v>
      </c>
      <c r="J58" s="176">
        <f t="shared" si="21"/>
        <v>0</v>
      </c>
      <c r="K58" s="177">
        <v>4.34</v>
      </c>
      <c r="L58" s="178">
        <f t="shared" si="19"/>
        <v>13.02</v>
      </c>
      <c r="M58" s="179">
        <f t="shared" si="12"/>
        <v>14.191800000000001</v>
      </c>
      <c r="N58" s="180" t="s">
        <v>75</v>
      </c>
    </row>
    <row r="59" spans="1:14" s="70" customFormat="1" x14ac:dyDescent="0.3">
      <c r="A59" s="171"/>
      <c r="B59" s="181"/>
      <c r="C59" s="173" t="s">
        <v>79</v>
      </c>
      <c r="D59" s="174">
        <v>8</v>
      </c>
      <c r="E59" s="172">
        <v>1</v>
      </c>
      <c r="F59" s="174">
        <v>8</v>
      </c>
      <c r="G59" s="173" t="s">
        <v>79</v>
      </c>
      <c r="H59" s="175">
        <v>1</v>
      </c>
      <c r="I59" s="176">
        <v>8</v>
      </c>
      <c r="J59" s="176">
        <f t="shared" si="21"/>
        <v>0</v>
      </c>
      <c r="K59" s="177">
        <v>4.34</v>
      </c>
      <c r="L59" s="178">
        <f t="shared" si="19"/>
        <v>34.72</v>
      </c>
      <c r="M59" s="179">
        <f t="shared" si="12"/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29</v>
      </c>
      <c r="D60" s="174">
        <v>6</v>
      </c>
      <c r="E60" s="172">
        <v>1</v>
      </c>
      <c r="F60" s="174">
        <v>6</v>
      </c>
      <c r="G60" s="173" t="s">
        <v>29</v>
      </c>
      <c r="H60" s="175">
        <v>1</v>
      </c>
      <c r="I60" s="176">
        <v>6</v>
      </c>
      <c r="J60" s="176">
        <f t="shared" si="21"/>
        <v>0</v>
      </c>
      <c r="K60" s="177">
        <v>4.34</v>
      </c>
      <c r="L60" s="178">
        <f t="shared" si="19"/>
        <v>26.04</v>
      </c>
      <c r="M60" s="179">
        <f t="shared" si="12"/>
        <v>28.383600000000001</v>
      </c>
      <c r="N60" s="180" t="s">
        <v>75</v>
      </c>
    </row>
    <row r="61" spans="1:14" s="70" customFormat="1" x14ac:dyDescent="0.3">
      <c r="A61" s="171"/>
      <c r="B61" s="181"/>
      <c r="C61" s="173" t="s">
        <v>30</v>
      </c>
      <c r="D61" s="174">
        <v>0</v>
      </c>
      <c r="E61" s="172">
        <v>0</v>
      </c>
      <c r="F61" s="174">
        <v>0</v>
      </c>
      <c r="G61" s="173" t="s">
        <v>30</v>
      </c>
      <c r="H61" s="175">
        <v>0</v>
      </c>
      <c r="I61" s="176">
        <v>0</v>
      </c>
      <c r="J61" s="176">
        <v>0</v>
      </c>
      <c r="K61" s="177">
        <v>0</v>
      </c>
      <c r="L61" s="178">
        <f t="shared" si="19"/>
        <v>0</v>
      </c>
      <c r="M61" s="179">
        <f t="shared" si="12"/>
        <v>0</v>
      </c>
      <c r="N61" s="180" t="s">
        <v>73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s="70" customForma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0</v>
      </c>
      <c r="F63" s="174">
        <v>0</v>
      </c>
      <c r="G63" s="173" t="s">
        <v>27</v>
      </c>
      <c r="H63" s="175">
        <v>0</v>
      </c>
      <c r="I63" s="176">
        <v>0</v>
      </c>
      <c r="J63" s="176">
        <f t="shared" ref="J63:J67" si="22">I63-F63</f>
        <v>0</v>
      </c>
      <c r="K63" s="177">
        <v>0</v>
      </c>
      <c r="L63" s="178">
        <f t="shared" si="19"/>
        <v>0</v>
      </c>
      <c r="M63" s="179">
        <f t="shared" si="12"/>
        <v>0</v>
      </c>
      <c r="N63" s="180" t="s">
        <v>63</v>
      </c>
    </row>
    <row r="64" spans="1:14" s="70" customFormat="1" x14ac:dyDescent="0.3">
      <c r="A64" s="171"/>
      <c r="B64" s="181"/>
      <c r="C64" s="173" t="s">
        <v>28</v>
      </c>
      <c r="D64" s="174">
        <v>3</v>
      </c>
      <c r="E64" s="172">
        <v>1</v>
      </c>
      <c r="F64" s="174">
        <v>3</v>
      </c>
      <c r="G64" s="173" t="s">
        <v>28</v>
      </c>
      <c r="H64" s="175">
        <v>1</v>
      </c>
      <c r="I64" s="176">
        <v>3</v>
      </c>
      <c r="J64" s="176">
        <f t="shared" si="22"/>
        <v>0</v>
      </c>
      <c r="K64" s="177">
        <v>4.34</v>
      </c>
      <c r="L64" s="178">
        <f t="shared" si="19"/>
        <v>13.02</v>
      </c>
      <c r="M64" s="179">
        <f t="shared" si="12"/>
        <v>14.191800000000001</v>
      </c>
      <c r="N64" s="180" t="s">
        <v>75</v>
      </c>
    </row>
    <row r="65" spans="1:14" s="70" customFormat="1" x14ac:dyDescent="0.3">
      <c r="A65" s="171"/>
      <c r="B65" s="181"/>
      <c r="C65" s="173" t="s">
        <v>79</v>
      </c>
      <c r="D65" s="174">
        <v>8</v>
      </c>
      <c r="E65" s="172">
        <v>1</v>
      </c>
      <c r="F65" s="174">
        <v>8</v>
      </c>
      <c r="G65" s="173" t="s">
        <v>79</v>
      </c>
      <c r="H65" s="175">
        <v>1</v>
      </c>
      <c r="I65" s="176">
        <v>8</v>
      </c>
      <c r="J65" s="176">
        <f t="shared" si="22"/>
        <v>0</v>
      </c>
      <c r="K65" s="177">
        <v>4.34</v>
      </c>
      <c r="L65" s="178">
        <f t="shared" si="19"/>
        <v>34.72</v>
      </c>
      <c r="M65" s="179">
        <f t="shared" si="12"/>
        <v>37.844799999999999</v>
      </c>
      <c r="N65" s="180" t="s">
        <v>75</v>
      </c>
    </row>
    <row r="66" spans="1:14" s="70" customFormat="1" x14ac:dyDescent="0.3">
      <c r="A66" s="171"/>
      <c r="B66" s="181"/>
      <c r="C66" s="173" t="s">
        <v>29</v>
      </c>
      <c r="D66" s="174">
        <v>6</v>
      </c>
      <c r="E66" s="172">
        <v>1</v>
      </c>
      <c r="F66" s="174">
        <v>6</v>
      </c>
      <c r="G66" s="173" t="s">
        <v>29</v>
      </c>
      <c r="H66" s="175">
        <v>1</v>
      </c>
      <c r="I66" s="176">
        <v>4</v>
      </c>
      <c r="J66" s="176">
        <f t="shared" si="22"/>
        <v>-2</v>
      </c>
      <c r="K66" s="177">
        <v>4.34</v>
      </c>
      <c r="L66" s="178">
        <f t="shared" si="19"/>
        <v>17.36</v>
      </c>
      <c r="M66" s="179">
        <f t="shared" si="12"/>
        <v>18.9224</v>
      </c>
      <c r="N66" s="180" t="s">
        <v>75</v>
      </c>
    </row>
    <row r="67" spans="1:14" s="70" customFormat="1" x14ac:dyDescent="0.3">
      <c r="A67" s="171"/>
      <c r="B67" s="181"/>
      <c r="C67" s="173" t="s">
        <v>30</v>
      </c>
      <c r="D67" s="174">
        <v>0</v>
      </c>
      <c r="E67" s="172">
        <v>0</v>
      </c>
      <c r="F67" s="174">
        <v>0</v>
      </c>
      <c r="G67" s="173" t="s">
        <v>30</v>
      </c>
      <c r="H67" s="175">
        <v>0</v>
      </c>
      <c r="I67" s="176">
        <v>0</v>
      </c>
      <c r="J67" s="176">
        <f t="shared" si="22"/>
        <v>0</v>
      </c>
      <c r="K67" s="177">
        <v>0</v>
      </c>
      <c r="L67" s="178">
        <f t="shared" si="19"/>
        <v>0</v>
      </c>
      <c r="M67" s="179">
        <f t="shared" si="12"/>
        <v>0</v>
      </c>
      <c r="N67" s="180" t="s">
        <v>73</v>
      </c>
    </row>
    <row r="68" spans="1:14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4" s="70" customForma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0</v>
      </c>
      <c r="F69" s="174">
        <v>0</v>
      </c>
      <c r="G69" s="173" t="s">
        <v>27</v>
      </c>
      <c r="H69" s="175">
        <v>0</v>
      </c>
      <c r="I69" s="176">
        <v>0</v>
      </c>
      <c r="J69" s="176">
        <f t="shared" ref="J69:J72" si="23">I69-F69</f>
        <v>0</v>
      </c>
      <c r="K69" s="177">
        <v>0</v>
      </c>
      <c r="L69" s="178">
        <f t="shared" ref="L69:L73" si="24">SUM(I69*K69)</f>
        <v>0</v>
      </c>
      <c r="M69" s="179">
        <f t="shared" ref="M69:M73" si="25">SUM(I69*K69*1.09)</f>
        <v>0</v>
      </c>
      <c r="N69" s="180" t="s">
        <v>63</v>
      </c>
    </row>
    <row r="70" spans="1:14" s="70" customFormat="1" x14ac:dyDescent="0.3">
      <c r="A70" s="171"/>
      <c r="B70" s="181"/>
      <c r="C70" s="173" t="s">
        <v>28</v>
      </c>
      <c r="D70" s="174">
        <v>3</v>
      </c>
      <c r="E70" s="172">
        <v>1</v>
      </c>
      <c r="F70" s="174">
        <v>3</v>
      </c>
      <c r="G70" s="173" t="s">
        <v>28</v>
      </c>
      <c r="H70" s="175">
        <v>1</v>
      </c>
      <c r="I70" s="176">
        <v>3</v>
      </c>
      <c r="J70" s="176">
        <f t="shared" si="23"/>
        <v>0</v>
      </c>
      <c r="K70" s="177">
        <v>4.34</v>
      </c>
      <c r="L70" s="178">
        <f t="shared" si="24"/>
        <v>13.02</v>
      </c>
      <c r="M70" s="179">
        <f t="shared" si="25"/>
        <v>14.191800000000001</v>
      </c>
      <c r="N70" s="180" t="s">
        <v>98</v>
      </c>
    </row>
    <row r="71" spans="1:14" s="70" customFormat="1" x14ac:dyDescent="0.3">
      <c r="A71" s="171"/>
      <c r="B71" s="181"/>
      <c r="C71" s="173" t="s">
        <v>79</v>
      </c>
      <c r="D71" s="174">
        <v>8</v>
      </c>
      <c r="E71" s="172">
        <v>1</v>
      </c>
      <c r="F71" s="174">
        <v>8</v>
      </c>
      <c r="G71" s="173" t="s">
        <v>79</v>
      </c>
      <c r="H71" s="175">
        <v>1</v>
      </c>
      <c r="I71" s="176">
        <v>8</v>
      </c>
      <c r="J71" s="176">
        <f t="shared" si="23"/>
        <v>0</v>
      </c>
      <c r="K71" s="177">
        <v>4.34</v>
      </c>
      <c r="L71" s="178">
        <f t="shared" si="24"/>
        <v>34.72</v>
      </c>
      <c r="M71" s="179">
        <f t="shared" si="25"/>
        <v>37.844799999999999</v>
      </c>
      <c r="N71" s="180" t="s">
        <v>98</v>
      </c>
    </row>
    <row r="72" spans="1:14" s="70" customFormat="1" x14ac:dyDescent="0.3">
      <c r="A72" s="171"/>
      <c r="B72" s="181"/>
      <c r="C72" s="173" t="s">
        <v>29</v>
      </c>
      <c r="D72" s="174">
        <v>6</v>
      </c>
      <c r="E72" s="172">
        <v>1</v>
      </c>
      <c r="F72" s="174">
        <v>6</v>
      </c>
      <c r="G72" s="173" t="s">
        <v>29</v>
      </c>
      <c r="H72" s="175">
        <v>1</v>
      </c>
      <c r="I72" s="176">
        <v>4</v>
      </c>
      <c r="J72" s="176">
        <f t="shared" si="23"/>
        <v>-2</v>
      </c>
      <c r="K72" s="177">
        <v>4.34</v>
      </c>
      <c r="L72" s="178">
        <f t="shared" si="24"/>
        <v>17.36</v>
      </c>
      <c r="M72" s="179">
        <f t="shared" si="25"/>
        <v>18.9224</v>
      </c>
      <c r="N72" s="180" t="s">
        <v>98</v>
      </c>
    </row>
    <row r="73" spans="1:14" s="70" customFormat="1" x14ac:dyDescent="0.3">
      <c r="A73" s="171"/>
      <c r="B73" s="181"/>
      <c r="C73" s="173" t="s">
        <v>30</v>
      </c>
      <c r="D73" s="174">
        <v>0</v>
      </c>
      <c r="E73" s="172">
        <v>0</v>
      </c>
      <c r="F73" s="174">
        <v>0</v>
      </c>
      <c r="G73" s="173" t="s">
        <v>30</v>
      </c>
      <c r="H73" s="175">
        <v>0</v>
      </c>
      <c r="I73" s="176">
        <v>0</v>
      </c>
      <c r="J73" s="176">
        <v>0</v>
      </c>
      <c r="K73" s="177">
        <v>0</v>
      </c>
      <c r="L73" s="178">
        <f t="shared" si="24"/>
        <v>0</v>
      </c>
      <c r="M73" s="179">
        <f t="shared" si="25"/>
        <v>0</v>
      </c>
      <c r="N73" s="180" t="s">
        <v>73</v>
      </c>
    </row>
    <row r="74" spans="1:14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4" s="70" customForma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0</v>
      </c>
      <c r="I75" s="176">
        <v>0</v>
      </c>
      <c r="J75" s="176">
        <f t="shared" ref="J75:J78" si="26">I75-F75</f>
        <v>0</v>
      </c>
      <c r="K75" s="177">
        <v>0</v>
      </c>
      <c r="L75" s="178">
        <f t="shared" ref="L75:L79" si="27">SUM(I75*K75)</f>
        <v>0</v>
      </c>
      <c r="M75" s="179">
        <f t="shared" ref="M75:M79" si="28">SUM(I75*K75*1.09)</f>
        <v>0</v>
      </c>
      <c r="N75" s="180" t="s">
        <v>63</v>
      </c>
    </row>
    <row r="76" spans="1:14" s="70" customFormat="1" x14ac:dyDescent="0.3">
      <c r="A76" s="171"/>
      <c r="B76" s="181"/>
      <c r="C76" s="173" t="s">
        <v>28</v>
      </c>
      <c r="D76" s="174">
        <v>3</v>
      </c>
      <c r="E76" s="172">
        <v>1</v>
      </c>
      <c r="F76" s="174">
        <v>3</v>
      </c>
      <c r="G76" s="173" t="s">
        <v>28</v>
      </c>
      <c r="H76" s="175">
        <v>1</v>
      </c>
      <c r="I76" s="176">
        <v>3</v>
      </c>
      <c r="J76" s="176">
        <f t="shared" si="26"/>
        <v>0</v>
      </c>
      <c r="K76" s="177">
        <v>4.34</v>
      </c>
      <c r="L76" s="178">
        <f t="shared" si="27"/>
        <v>13.02</v>
      </c>
      <c r="M76" s="179">
        <f t="shared" si="28"/>
        <v>14.191800000000001</v>
      </c>
      <c r="N76" s="180" t="s">
        <v>75</v>
      </c>
    </row>
    <row r="77" spans="1:14" s="70" customFormat="1" x14ac:dyDescent="0.3">
      <c r="A77" s="171"/>
      <c r="B77" s="181"/>
      <c r="C77" s="173" t="s">
        <v>79</v>
      </c>
      <c r="D77" s="174">
        <v>8</v>
      </c>
      <c r="E77" s="172">
        <v>1</v>
      </c>
      <c r="F77" s="174">
        <v>8</v>
      </c>
      <c r="G77" s="173" t="s">
        <v>79</v>
      </c>
      <c r="H77" s="175">
        <v>1</v>
      </c>
      <c r="I77" s="176">
        <v>8</v>
      </c>
      <c r="J77" s="176">
        <f t="shared" si="26"/>
        <v>0</v>
      </c>
      <c r="K77" s="177">
        <v>4.34</v>
      </c>
      <c r="L77" s="178">
        <f t="shared" si="27"/>
        <v>34.72</v>
      </c>
      <c r="M77" s="179">
        <f t="shared" si="28"/>
        <v>37.844799999999999</v>
      </c>
      <c r="N77" s="180" t="s">
        <v>75</v>
      </c>
    </row>
    <row r="78" spans="1:14" s="70" customFormat="1" x14ac:dyDescent="0.3">
      <c r="A78" s="171"/>
      <c r="B78" s="181"/>
      <c r="C78" s="173" t="s">
        <v>29</v>
      </c>
      <c r="D78" s="174">
        <v>6</v>
      </c>
      <c r="E78" s="172">
        <v>1</v>
      </c>
      <c r="F78" s="174">
        <v>6</v>
      </c>
      <c r="G78" s="173" t="s">
        <v>29</v>
      </c>
      <c r="H78" s="175">
        <v>1</v>
      </c>
      <c r="I78" s="176">
        <v>6</v>
      </c>
      <c r="J78" s="176">
        <f t="shared" si="26"/>
        <v>0</v>
      </c>
      <c r="K78" s="177">
        <v>4.34</v>
      </c>
      <c r="L78" s="178">
        <f t="shared" si="27"/>
        <v>26.04</v>
      </c>
      <c r="M78" s="179">
        <f t="shared" si="28"/>
        <v>28.383600000000001</v>
      </c>
      <c r="N78" s="180" t="s">
        <v>75</v>
      </c>
    </row>
    <row r="79" spans="1:14" s="70" customFormat="1" x14ac:dyDescent="0.3">
      <c r="A79" s="171"/>
      <c r="B79" s="181"/>
      <c r="C79" s="173" t="s">
        <v>30</v>
      </c>
      <c r="D79" s="174">
        <v>0</v>
      </c>
      <c r="E79" s="172">
        <v>0</v>
      </c>
      <c r="F79" s="174">
        <v>0</v>
      </c>
      <c r="G79" s="173" t="s">
        <v>30</v>
      </c>
      <c r="H79" s="175">
        <v>0</v>
      </c>
      <c r="I79" s="176">
        <v>0</v>
      </c>
      <c r="J79" s="176">
        <v>0</v>
      </c>
      <c r="K79" s="177">
        <v>0</v>
      </c>
      <c r="L79" s="178">
        <f t="shared" si="27"/>
        <v>0</v>
      </c>
      <c r="M79" s="179">
        <f t="shared" si="28"/>
        <v>0</v>
      </c>
      <c r="N79" s="180" t="s">
        <v>73</v>
      </c>
    </row>
    <row r="80" spans="1:14" x14ac:dyDescent="0.3">
      <c r="A80" s="182"/>
      <c r="B80" s="192"/>
      <c r="C80" s="184"/>
      <c r="D80" s="185"/>
      <c r="E80" s="183"/>
      <c r="F80" s="185"/>
      <c r="G80" s="184"/>
      <c r="H80" s="186"/>
      <c r="I80" s="187"/>
      <c r="J80" s="187"/>
      <c r="K80" s="188"/>
      <c r="L80" s="189"/>
      <c r="M80" s="190"/>
      <c r="N80" s="191"/>
    </row>
    <row r="81" spans="1:14" s="70" customFormat="1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0</v>
      </c>
      <c r="F81" s="174">
        <v>0</v>
      </c>
      <c r="G81" s="173" t="s">
        <v>27</v>
      </c>
      <c r="H81" s="175">
        <v>0</v>
      </c>
      <c r="I81" s="176">
        <v>0</v>
      </c>
      <c r="J81" s="176">
        <f t="shared" ref="J81:J85" si="29">I81-F81</f>
        <v>0</v>
      </c>
      <c r="K81" s="177">
        <v>0</v>
      </c>
      <c r="L81" s="178">
        <f t="shared" ref="L81:L85" si="30">SUM(I81*K81)</f>
        <v>0</v>
      </c>
      <c r="M81" s="179">
        <f t="shared" ref="M81:M85" si="31">SUM(I81*K81*1.09)</f>
        <v>0</v>
      </c>
      <c r="N81" s="180" t="s">
        <v>63</v>
      </c>
    </row>
    <row r="82" spans="1:14" s="70" customFormat="1" x14ac:dyDescent="0.3">
      <c r="A82" s="171"/>
      <c r="B82" s="181"/>
      <c r="C82" s="173" t="s">
        <v>28</v>
      </c>
      <c r="D82" s="174">
        <v>3</v>
      </c>
      <c r="E82" s="172">
        <v>1</v>
      </c>
      <c r="F82" s="174">
        <v>3</v>
      </c>
      <c r="G82" s="173" t="s">
        <v>28</v>
      </c>
      <c r="H82" s="175">
        <v>1</v>
      </c>
      <c r="I82" s="176">
        <v>3</v>
      </c>
      <c r="J82" s="176">
        <f t="shared" si="29"/>
        <v>0</v>
      </c>
      <c r="K82" s="177">
        <v>4.34</v>
      </c>
      <c r="L82" s="178">
        <f t="shared" si="30"/>
        <v>13.02</v>
      </c>
      <c r="M82" s="179">
        <f t="shared" si="31"/>
        <v>14.191800000000001</v>
      </c>
      <c r="N82" s="180" t="s">
        <v>100</v>
      </c>
    </row>
    <row r="83" spans="1:14" s="70" customFormat="1" x14ac:dyDescent="0.3">
      <c r="A83" s="171"/>
      <c r="B83" s="181"/>
      <c r="C83" s="173" t="s">
        <v>79</v>
      </c>
      <c r="D83" s="174">
        <v>8</v>
      </c>
      <c r="E83" s="172">
        <v>1</v>
      </c>
      <c r="F83" s="174">
        <v>8</v>
      </c>
      <c r="G83" s="173" t="s">
        <v>79</v>
      </c>
      <c r="H83" s="175">
        <v>1</v>
      </c>
      <c r="I83" s="176">
        <v>8</v>
      </c>
      <c r="J83" s="176">
        <f t="shared" si="29"/>
        <v>0</v>
      </c>
      <c r="K83" s="177">
        <v>4.34</v>
      </c>
      <c r="L83" s="178">
        <f t="shared" si="30"/>
        <v>34.72</v>
      </c>
      <c r="M83" s="179">
        <f t="shared" si="31"/>
        <v>37.844799999999999</v>
      </c>
      <c r="N83" s="180" t="s">
        <v>100</v>
      </c>
    </row>
    <row r="84" spans="1:14" s="70" customFormat="1" x14ac:dyDescent="0.3">
      <c r="A84" s="171"/>
      <c r="B84" s="181"/>
      <c r="C84" s="173" t="s">
        <v>29</v>
      </c>
      <c r="D84" s="174">
        <v>6</v>
      </c>
      <c r="E84" s="172">
        <v>1</v>
      </c>
      <c r="F84" s="174">
        <v>6</v>
      </c>
      <c r="G84" s="173" t="s">
        <v>29</v>
      </c>
      <c r="H84" s="175">
        <v>1</v>
      </c>
      <c r="I84" s="176">
        <v>6</v>
      </c>
      <c r="J84" s="176">
        <f t="shared" si="29"/>
        <v>0</v>
      </c>
      <c r="K84" s="177">
        <v>4.34</v>
      </c>
      <c r="L84" s="178">
        <f t="shared" si="30"/>
        <v>26.04</v>
      </c>
      <c r="M84" s="179">
        <f t="shared" si="31"/>
        <v>28.383600000000001</v>
      </c>
      <c r="N84" s="180" t="s">
        <v>100</v>
      </c>
    </row>
    <row r="85" spans="1:14" s="70" customFormat="1" x14ac:dyDescent="0.3">
      <c r="A85" s="171"/>
      <c r="B85" s="181"/>
      <c r="C85" s="173" t="s">
        <v>30</v>
      </c>
      <c r="D85" s="174">
        <v>0</v>
      </c>
      <c r="E85" s="172">
        <v>0</v>
      </c>
      <c r="F85" s="174">
        <v>0</v>
      </c>
      <c r="G85" s="173" t="s">
        <v>30</v>
      </c>
      <c r="H85" s="175">
        <v>0</v>
      </c>
      <c r="I85" s="176">
        <v>0</v>
      </c>
      <c r="J85" s="176">
        <f t="shared" si="29"/>
        <v>0</v>
      </c>
      <c r="K85" s="177">
        <v>0</v>
      </c>
      <c r="L85" s="178">
        <f t="shared" si="30"/>
        <v>0</v>
      </c>
      <c r="M85" s="179">
        <f t="shared" si="31"/>
        <v>0</v>
      </c>
      <c r="N85" s="180" t="s">
        <v>73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s="70" customFormat="1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0</v>
      </c>
      <c r="F87" s="174">
        <v>0</v>
      </c>
      <c r="G87" s="173" t="s">
        <v>27</v>
      </c>
      <c r="H87" s="175">
        <v>0</v>
      </c>
      <c r="I87" s="176">
        <v>0</v>
      </c>
      <c r="J87" s="176">
        <f t="shared" ref="J87:J90" si="32">I87-F87</f>
        <v>0</v>
      </c>
      <c r="K87" s="177">
        <v>0</v>
      </c>
      <c r="L87" s="178">
        <f t="shared" ref="L87:L91" si="33">SUM(I87*K87)</f>
        <v>0</v>
      </c>
      <c r="M87" s="179">
        <f t="shared" ref="M87:M91" si="34">SUM(I87*K87*1.09)</f>
        <v>0</v>
      </c>
      <c r="N87" s="180" t="s">
        <v>64</v>
      </c>
    </row>
    <row r="88" spans="1:14" s="70" customFormat="1" x14ac:dyDescent="0.3">
      <c r="A88" s="171"/>
      <c r="B88" s="181"/>
      <c r="C88" s="173" t="s">
        <v>28</v>
      </c>
      <c r="D88" s="174">
        <v>3</v>
      </c>
      <c r="E88" s="172">
        <v>1</v>
      </c>
      <c r="F88" s="174">
        <v>3</v>
      </c>
      <c r="G88" s="173" t="s">
        <v>28</v>
      </c>
      <c r="H88" s="175">
        <v>1</v>
      </c>
      <c r="I88" s="176">
        <v>3</v>
      </c>
      <c r="J88" s="176">
        <f t="shared" si="32"/>
        <v>0</v>
      </c>
      <c r="K88" s="177">
        <v>4.34</v>
      </c>
      <c r="L88" s="178">
        <f t="shared" si="33"/>
        <v>13.02</v>
      </c>
      <c r="M88" s="179">
        <f t="shared" si="34"/>
        <v>14.191800000000001</v>
      </c>
      <c r="N88" s="180" t="s">
        <v>75</v>
      </c>
    </row>
    <row r="89" spans="1:14" s="70" customFormat="1" x14ac:dyDescent="0.3">
      <c r="A89" s="171"/>
      <c r="B89" s="181"/>
      <c r="C89" s="173" t="s">
        <v>79</v>
      </c>
      <c r="D89" s="174">
        <v>8</v>
      </c>
      <c r="E89" s="172">
        <v>1</v>
      </c>
      <c r="F89" s="174">
        <v>8</v>
      </c>
      <c r="G89" s="173" t="s">
        <v>79</v>
      </c>
      <c r="H89" s="175">
        <v>1</v>
      </c>
      <c r="I89" s="176">
        <v>8</v>
      </c>
      <c r="J89" s="176">
        <f t="shared" si="32"/>
        <v>0</v>
      </c>
      <c r="K89" s="177">
        <v>4.34</v>
      </c>
      <c r="L89" s="178">
        <f t="shared" si="33"/>
        <v>34.72</v>
      </c>
      <c r="M89" s="179">
        <f t="shared" si="34"/>
        <v>37.844799999999999</v>
      </c>
      <c r="N89" s="180" t="s">
        <v>75</v>
      </c>
    </row>
    <row r="90" spans="1:14" s="70" customFormat="1" x14ac:dyDescent="0.3">
      <c r="A90" s="171"/>
      <c r="B90" s="181"/>
      <c r="C90" s="173" t="s">
        <v>29</v>
      </c>
      <c r="D90" s="174">
        <v>6</v>
      </c>
      <c r="E90" s="172">
        <v>1</v>
      </c>
      <c r="F90" s="174">
        <v>6</v>
      </c>
      <c r="G90" s="173" t="s">
        <v>29</v>
      </c>
      <c r="H90" s="175">
        <v>1</v>
      </c>
      <c r="I90" s="176">
        <v>4</v>
      </c>
      <c r="J90" s="176">
        <f t="shared" si="32"/>
        <v>-2</v>
      </c>
      <c r="K90" s="177">
        <v>4.34</v>
      </c>
      <c r="L90" s="178">
        <f t="shared" si="33"/>
        <v>17.36</v>
      </c>
      <c r="M90" s="179">
        <f t="shared" si="34"/>
        <v>18.9224</v>
      </c>
      <c r="N90" s="180" t="s">
        <v>75</v>
      </c>
    </row>
    <row r="91" spans="1:14" s="70" customFormat="1" x14ac:dyDescent="0.3">
      <c r="A91" s="171"/>
      <c r="B91" s="181"/>
      <c r="C91" s="173" t="s">
        <v>30</v>
      </c>
      <c r="D91" s="174">
        <v>0</v>
      </c>
      <c r="E91" s="172">
        <v>0</v>
      </c>
      <c r="F91" s="174">
        <v>0</v>
      </c>
      <c r="G91" s="173" t="s">
        <v>30</v>
      </c>
      <c r="H91" s="175">
        <v>0</v>
      </c>
      <c r="I91" s="176">
        <v>0</v>
      </c>
      <c r="J91" s="176">
        <v>0</v>
      </c>
      <c r="K91" s="177">
        <v>0</v>
      </c>
      <c r="L91" s="178">
        <f t="shared" si="33"/>
        <v>0</v>
      </c>
      <c r="M91" s="179">
        <f t="shared" si="34"/>
        <v>0</v>
      </c>
      <c r="N91" s="180" t="s">
        <v>64</v>
      </c>
    </row>
    <row r="92" spans="1:14" x14ac:dyDescent="0.3">
      <c r="A92" s="9"/>
      <c r="B92" s="19"/>
      <c r="C92" s="11"/>
      <c r="D92" s="12"/>
      <c r="E92" s="10"/>
      <c r="F92" s="10"/>
      <c r="G92" s="11"/>
      <c r="H92" s="13"/>
      <c r="I92" s="14"/>
      <c r="J92" s="14"/>
      <c r="K92" s="15"/>
      <c r="L92" s="16"/>
      <c r="M92" s="17"/>
      <c r="N92" s="18"/>
    </row>
    <row r="93" spans="1:14" x14ac:dyDescent="0.3">
      <c r="A93" s="9"/>
      <c r="B93" s="19"/>
      <c r="C93" s="11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4" ht="15" thickBot="1" x14ac:dyDescent="0.35">
      <c r="A94" s="9"/>
      <c r="B94" s="10"/>
      <c r="C94" s="11"/>
      <c r="D94" s="12"/>
      <c r="E94" s="10"/>
      <c r="F94" s="10"/>
      <c r="G94" s="11"/>
      <c r="H94" s="13"/>
      <c r="I94" s="14"/>
      <c r="J94" s="14"/>
      <c r="K94" s="15"/>
      <c r="L94" s="16"/>
      <c r="M94" s="17"/>
      <c r="N94" s="18"/>
    </row>
    <row r="95" spans="1:14" ht="18" thickBot="1" x14ac:dyDescent="0.35">
      <c r="A95" s="226" t="s">
        <v>146</v>
      </c>
      <c r="B95" s="229"/>
      <c r="C95" s="229"/>
      <c r="D95" s="230"/>
      <c r="E95" s="22"/>
      <c r="F95" s="23">
        <f>SUM(F3:F94)</f>
        <v>255</v>
      </c>
      <c r="G95" s="22"/>
      <c r="H95" s="24"/>
      <c r="I95" s="25">
        <f>SUM(I3:I94)</f>
        <v>243</v>
      </c>
      <c r="J95" s="25">
        <f>SUM(J3:J94)</f>
        <v>-12</v>
      </c>
      <c r="K95" s="26"/>
      <c r="L95" s="26">
        <f>SUM(L3:L94)</f>
        <v>1054.6199999999997</v>
      </c>
      <c r="M95" s="27">
        <f>SUM(M3:M94)</f>
        <v>1149.5358000000003</v>
      </c>
      <c r="N95" s="28" t="s">
        <v>23</v>
      </c>
    </row>
    <row r="96" spans="1:14" x14ac:dyDescent="0.3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</row>
    <row r="97" spans="1:14" x14ac:dyDescent="0.3">
      <c r="A97" s="29"/>
      <c r="B97" s="30"/>
      <c r="C97" s="30"/>
      <c r="D97" s="30"/>
      <c r="E97" s="30"/>
      <c r="F97" s="30"/>
      <c r="G97" s="32" t="s">
        <v>24</v>
      </c>
      <c r="H97" s="30"/>
      <c r="I97" s="30"/>
      <c r="J97" s="30"/>
      <c r="K97" s="30"/>
      <c r="L97" s="30"/>
      <c r="M97" s="30"/>
      <c r="N97" s="31"/>
    </row>
    <row r="98" spans="1:14" ht="15" thickBot="1" x14ac:dyDescent="0.35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</row>
    <row r="99" spans="1:14" ht="18.600000000000001" thickBot="1" x14ac:dyDescent="0.4">
      <c r="A99" s="33"/>
      <c r="B99" s="34"/>
      <c r="C99" s="34"/>
      <c r="D99" s="34"/>
      <c r="E99" s="35"/>
      <c r="F99" s="36"/>
      <c r="G99" s="30"/>
      <c r="H99" s="30"/>
      <c r="I99" s="30"/>
      <c r="J99" s="30"/>
      <c r="K99" s="30"/>
      <c r="L99" s="30"/>
      <c r="M99" s="30"/>
      <c r="N99" s="31"/>
    </row>
    <row r="100" spans="1:14" ht="15" thickBot="1" x14ac:dyDescent="0.35">
      <c r="A100" s="37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</row>
  </sheetData>
  <mergeCells count="2">
    <mergeCell ref="A1:N1"/>
    <mergeCell ref="A95:D95"/>
  </mergeCells>
  <pageMargins left="0.7" right="0.7" top="0.75" bottom="0.75" header="0.3" footer="0.3"/>
  <pageSetup orientation="portrait" horizontalDpi="30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6" workbookViewId="0">
      <selection activeCell="I63" sqref="I63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56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v>0</v>
      </c>
      <c r="K3" s="177">
        <v>4.34</v>
      </c>
      <c r="L3" s="178">
        <f>SUM(I3*K3)</f>
        <v>34.72</v>
      </c>
      <c r="M3" s="179">
        <f t="shared" ref="M3:M5" si="0">SUM(I3*K3*1.09)</f>
        <v>37.844799999999999</v>
      </c>
      <c r="N3" s="180" t="s">
        <v>75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ref="J4:J5" si="1">I4-F4</f>
        <v>0</v>
      </c>
      <c r="K4" s="177">
        <v>4.34</v>
      </c>
      <c r="L4" s="178">
        <f t="shared" ref="L4:L5" si="2">SUM(I4*K4)</f>
        <v>34.72</v>
      </c>
      <c r="M4" s="179">
        <f t="shared" si="0"/>
        <v>37.844799999999999</v>
      </c>
      <c r="N4" s="180" t="s">
        <v>75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4</v>
      </c>
      <c r="J5" s="176">
        <f t="shared" si="1"/>
        <v>-4</v>
      </c>
      <c r="K5" s="177">
        <v>4.34</v>
      </c>
      <c r="L5" s="178">
        <f t="shared" si="2"/>
        <v>17.36</v>
      </c>
      <c r="M5" s="179">
        <f t="shared" si="0"/>
        <v>18.9224</v>
      </c>
      <c r="N5" s="180" t="s">
        <v>75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1</v>
      </c>
      <c r="I7" s="176">
        <v>5</v>
      </c>
      <c r="J7" s="176">
        <f t="shared" ref="J7:J9" si="3">I7-F7</f>
        <v>-3</v>
      </c>
      <c r="K7" s="177">
        <v>6</v>
      </c>
      <c r="L7" s="178">
        <f>SUM(I7*K7)</f>
        <v>30</v>
      </c>
      <c r="M7" s="179">
        <f t="shared" ref="M7:M9" si="4">SUM(I7*K7*1.09)</f>
        <v>32.700000000000003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4</v>
      </c>
      <c r="J8" s="176">
        <f t="shared" si="3"/>
        <v>-4</v>
      </c>
      <c r="K8" s="177">
        <v>4.34</v>
      </c>
      <c r="L8" s="178">
        <f t="shared" ref="L8:L9" si="5">SUM(I8*K8)</f>
        <v>17.36</v>
      </c>
      <c r="M8" s="179">
        <f t="shared" si="4"/>
        <v>18.9224</v>
      </c>
      <c r="N8" s="180" t="s">
        <v>110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4.34</v>
      </c>
      <c r="L9" s="178">
        <f t="shared" si="5"/>
        <v>34.72</v>
      </c>
      <c r="M9" s="179">
        <f t="shared" si="4"/>
        <v>37.844799999999999</v>
      </c>
      <c r="N9" s="180" t="s">
        <v>75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4.34</v>
      </c>
      <c r="L11" s="178">
        <f>SUM(I11*K11)</f>
        <v>34.72</v>
      </c>
      <c r="M11" s="179">
        <f t="shared" ref="M11:M17" si="7">SUM(I11*K11*1.09)</f>
        <v>37.844799999999999</v>
      </c>
      <c r="N11" s="180" t="s">
        <v>75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4</v>
      </c>
      <c r="J12" s="176">
        <f t="shared" si="6"/>
        <v>-4</v>
      </c>
      <c r="K12" s="177">
        <v>4.34</v>
      </c>
      <c r="L12" s="178">
        <f t="shared" ref="L12:L16" si="8">SUM(I12*K12)</f>
        <v>17.36</v>
      </c>
      <c r="M12" s="179">
        <v>19.62</v>
      </c>
      <c r="N12" s="180" t="s">
        <v>110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4.34</v>
      </c>
      <c r="L13" s="178">
        <f t="shared" si="8"/>
        <v>34.72</v>
      </c>
      <c r="M13" s="179">
        <f t="shared" si="7"/>
        <v>37.844799999999999</v>
      </c>
      <c r="N13" s="180" t="s">
        <v>75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0</v>
      </c>
      <c r="I15" s="176">
        <v>0</v>
      </c>
      <c r="J15" s="176">
        <f t="shared" ref="J15:J17" si="9">I15-F15</f>
        <v>-8</v>
      </c>
      <c r="K15" s="177">
        <v>0</v>
      </c>
      <c r="L15" s="178">
        <f t="shared" si="8"/>
        <v>0</v>
      </c>
      <c r="M15" s="179">
        <f t="shared" si="7"/>
        <v>0</v>
      </c>
      <c r="N15" s="180" t="s">
        <v>72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4.34</v>
      </c>
      <c r="L16" s="178">
        <f t="shared" si="8"/>
        <v>34.72</v>
      </c>
      <c r="M16" s="179">
        <f t="shared" si="7"/>
        <v>37.844799999999999</v>
      </c>
      <c r="N16" s="180" t="s">
        <v>75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4.34</v>
      </c>
      <c r="L17" s="178">
        <f>SUM(I17*K17)</f>
        <v>34.72</v>
      </c>
      <c r="M17" s="179">
        <f t="shared" si="7"/>
        <v>37.844799999999999</v>
      </c>
      <c r="N17" s="180" t="s">
        <v>75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0">I19-F19</f>
        <v>0</v>
      </c>
      <c r="K19" s="177">
        <v>4.34</v>
      </c>
      <c r="L19" s="178">
        <f>SUM(I19*K19)</f>
        <v>34.72</v>
      </c>
      <c r="M19" s="179">
        <f t="shared" ref="M19:M45" si="11">SUM(I19*K19*1.09)</f>
        <v>37.844799999999999</v>
      </c>
      <c r="N19" s="180" t="s">
        <v>75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4.34</v>
      </c>
      <c r="L20" s="178">
        <f t="shared" ref="L20:L21" si="12">SUM(I20*K20)</f>
        <v>34.72</v>
      </c>
      <c r="M20" s="179">
        <f t="shared" si="11"/>
        <v>37.844799999999999</v>
      </c>
      <c r="N20" s="180" t="s">
        <v>75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161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1</v>
      </c>
      <c r="I23" s="176">
        <v>8</v>
      </c>
      <c r="J23" s="176">
        <f t="shared" ref="J23:J25" si="13">I23-F23</f>
        <v>0</v>
      </c>
      <c r="K23" s="177">
        <v>4.34</v>
      </c>
      <c r="L23" s="178">
        <f>SUM(I23*K23)</f>
        <v>34.72</v>
      </c>
      <c r="M23" s="179">
        <f t="shared" si="11"/>
        <v>37.844799999999999</v>
      </c>
      <c r="N23" s="180" t="s">
        <v>75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4.34</v>
      </c>
      <c r="L24" s="178">
        <f t="shared" ref="L24:L25" si="14">SUM(I24*K24)</f>
        <v>34.72</v>
      </c>
      <c r="M24" s="179">
        <f t="shared" si="11"/>
        <v>37.844799999999999</v>
      </c>
      <c r="N24" s="180" t="s">
        <v>75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4.34</v>
      </c>
      <c r="L25" s="178">
        <f t="shared" si="14"/>
        <v>34.72</v>
      </c>
      <c r="M25" s="179">
        <f t="shared" si="11"/>
        <v>37.844799999999999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5">I27-F27</f>
        <v>0</v>
      </c>
      <c r="K27" s="177">
        <v>4.34</v>
      </c>
      <c r="L27" s="178">
        <f>SUM(I27*K27)</f>
        <v>34.72</v>
      </c>
      <c r="M27" s="179">
        <f t="shared" si="11"/>
        <v>37.844799999999999</v>
      </c>
      <c r="N27" s="180" t="s">
        <v>75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4.34</v>
      </c>
      <c r="L28" s="178">
        <f t="shared" ref="L28:L29" si="16">SUM(I28*K28)</f>
        <v>34.72</v>
      </c>
      <c r="M28" s="179">
        <f t="shared" si="11"/>
        <v>37.844799999999999</v>
      </c>
      <c r="N28" s="180" t="s">
        <v>75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4.34</v>
      </c>
      <c r="L29" s="178">
        <f t="shared" si="16"/>
        <v>34.72</v>
      </c>
      <c r="M29" s="179">
        <f t="shared" si="11"/>
        <v>37.844799999999999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4</v>
      </c>
      <c r="J31" s="176">
        <f t="shared" ref="J31:J33" si="17">I31-F31</f>
        <v>-4</v>
      </c>
      <c r="K31" s="177">
        <v>4.34</v>
      </c>
      <c r="L31" s="178">
        <f>SUM(I31*K31)</f>
        <v>17.36</v>
      </c>
      <c r="M31" s="179">
        <f t="shared" si="11"/>
        <v>18.9224</v>
      </c>
      <c r="N31" s="180" t="s">
        <v>75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4.34</v>
      </c>
      <c r="L32" s="178">
        <f t="shared" ref="L32:L45" si="18">SUM(I32*K32)</f>
        <v>34.72</v>
      </c>
      <c r="M32" s="179">
        <f t="shared" si="11"/>
        <v>37.844799999999999</v>
      </c>
      <c r="N32" s="180" t="s">
        <v>75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4.34</v>
      </c>
      <c r="L33" s="178">
        <f t="shared" si="18"/>
        <v>34.72</v>
      </c>
      <c r="M33" s="179">
        <f t="shared" si="11"/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4</v>
      </c>
      <c r="J35" s="176">
        <f t="shared" ref="J35:J37" si="19">I35-F35</f>
        <v>-4</v>
      </c>
      <c r="K35" s="177">
        <v>4.34</v>
      </c>
      <c r="L35" s="178">
        <f t="shared" si="18"/>
        <v>17.36</v>
      </c>
      <c r="M35" s="179">
        <f t="shared" si="11"/>
        <v>18.9224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4.34</v>
      </c>
      <c r="L36" s="178">
        <f t="shared" si="18"/>
        <v>34.72</v>
      </c>
      <c r="M36" s="179">
        <f t="shared" si="11"/>
        <v>37.844799999999999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4</v>
      </c>
      <c r="J37" s="176">
        <f t="shared" si="19"/>
        <v>-4</v>
      </c>
      <c r="K37" s="177">
        <v>4.34</v>
      </c>
      <c r="L37" s="178">
        <f t="shared" si="18"/>
        <v>17.36</v>
      </c>
      <c r="M37" s="179">
        <f t="shared" si="11"/>
        <v>18.9224</v>
      </c>
      <c r="N37" s="180" t="s">
        <v>75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5</v>
      </c>
      <c r="J39" s="176">
        <f t="shared" ref="J39:J41" si="20">I39-F39</f>
        <v>-3</v>
      </c>
      <c r="K39" s="177">
        <v>4.34</v>
      </c>
      <c r="L39" s="178">
        <f t="shared" si="18"/>
        <v>21.7</v>
      </c>
      <c r="M39" s="179">
        <f t="shared" si="11"/>
        <v>23.653000000000002</v>
      </c>
      <c r="N39" s="180" t="s">
        <v>75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4.34</v>
      </c>
      <c r="L40" s="178">
        <f t="shared" si="18"/>
        <v>34.72</v>
      </c>
      <c r="M40" s="179">
        <f t="shared" si="11"/>
        <v>37.844799999999999</v>
      </c>
      <c r="N40" s="180" t="s">
        <v>75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4.34</v>
      </c>
      <c r="L41" s="178">
        <f t="shared" si="18"/>
        <v>34.72</v>
      </c>
      <c r="M41" s="179">
        <f t="shared" si="11"/>
        <v>37.844799999999999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1</v>
      </c>
      <c r="I43" s="176">
        <v>8</v>
      </c>
      <c r="J43" s="176">
        <f t="shared" ref="J43:J45" si="21">I43-F43</f>
        <v>0</v>
      </c>
      <c r="K43" s="177">
        <v>4.34</v>
      </c>
      <c r="L43" s="178">
        <f t="shared" si="18"/>
        <v>34.72</v>
      </c>
      <c r="M43" s="179">
        <f t="shared" si="11"/>
        <v>37.844799999999999</v>
      </c>
      <c r="N43" s="180" t="s">
        <v>75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4.34</v>
      </c>
      <c r="L44" s="178">
        <f t="shared" si="18"/>
        <v>34.72</v>
      </c>
      <c r="M44" s="179">
        <f t="shared" si="11"/>
        <v>37.844799999999999</v>
      </c>
      <c r="N44" s="180" t="s">
        <v>75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4.34</v>
      </c>
      <c r="L45" s="178">
        <f t="shared" si="18"/>
        <v>34.72</v>
      </c>
      <c r="M45" s="179">
        <f t="shared" si="11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1</v>
      </c>
      <c r="I47" s="176">
        <v>8</v>
      </c>
      <c r="J47" s="176">
        <f t="shared" ref="J47:J49" si="22">I47-F47</f>
        <v>0</v>
      </c>
      <c r="K47" s="177">
        <v>6</v>
      </c>
      <c r="L47" s="178">
        <f t="shared" ref="L47:L49" si="23">SUM(I47*K47)</f>
        <v>48</v>
      </c>
      <c r="M47" s="179">
        <f t="shared" ref="M47:M49" si="24">SUM(I47*K47*1.09)</f>
        <v>52.320000000000007</v>
      </c>
      <c r="N47" s="180" t="s">
        <v>86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4.34</v>
      </c>
      <c r="L48" s="178">
        <f t="shared" si="23"/>
        <v>34.72</v>
      </c>
      <c r="M48" s="179">
        <f t="shared" si="24"/>
        <v>37.844799999999999</v>
      </c>
      <c r="N48" s="180" t="s">
        <v>75</v>
      </c>
    </row>
    <row r="49" spans="1:15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4.34</v>
      </c>
      <c r="L49" s="178">
        <f t="shared" si="23"/>
        <v>34.72</v>
      </c>
      <c r="M49" s="179">
        <f t="shared" si="24"/>
        <v>37.844799999999999</v>
      </c>
      <c r="N49" s="180" t="s">
        <v>75</v>
      </c>
    </row>
    <row r="50" spans="1:15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5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78</v>
      </c>
      <c r="H51" s="175">
        <v>1</v>
      </c>
      <c r="I51" s="176">
        <v>8</v>
      </c>
      <c r="J51" s="176">
        <f t="shared" ref="J51:J53" si="25">I51-F51</f>
        <v>0</v>
      </c>
      <c r="K51" s="177">
        <v>4.34</v>
      </c>
      <c r="L51" s="178">
        <f t="shared" ref="L51:L53" si="26">SUM(I51*K51)</f>
        <v>34.72</v>
      </c>
      <c r="M51" s="179">
        <f t="shared" ref="M51:M53" si="27">SUM(I51*K51*1.09)</f>
        <v>37.844799999999999</v>
      </c>
      <c r="N51" s="180" t="s">
        <v>75</v>
      </c>
    </row>
    <row r="52" spans="1:15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4.34</v>
      </c>
      <c r="L52" s="178">
        <f t="shared" si="26"/>
        <v>34.72</v>
      </c>
      <c r="M52" s="179">
        <f t="shared" si="27"/>
        <v>37.844799999999999</v>
      </c>
      <c r="N52" s="180" t="s">
        <v>106</v>
      </c>
    </row>
    <row r="53" spans="1:15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5"/>
        <v>0</v>
      </c>
      <c r="K53" s="177">
        <v>4.34</v>
      </c>
      <c r="L53" s="178">
        <f t="shared" si="26"/>
        <v>34.72</v>
      </c>
      <c r="M53" s="179">
        <f t="shared" si="27"/>
        <v>37.844799999999999</v>
      </c>
      <c r="N53" s="180" t="s">
        <v>75</v>
      </c>
    </row>
    <row r="54" spans="1:15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5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34.72</v>
      </c>
      <c r="M55" s="179">
        <f t="shared" ref="M55:M57" si="30">SUM(I55*K55*1.09)</f>
        <v>37.844799999999999</v>
      </c>
      <c r="N55" s="180" t="s">
        <v>75</v>
      </c>
      <c r="O55" s="70" t="s">
        <v>101</v>
      </c>
    </row>
    <row r="56" spans="1:15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6</v>
      </c>
      <c r="L56" s="178">
        <f t="shared" si="29"/>
        <v>48</v>
      </c>
      <c r="M56" s="179">
        <f t="shared" si="30"/>
        <v>52.320000000000007</v>
      </c>
      <c r="N56" s="180" t="s">
        <v>167</v>
      </c>
    </row>
    <row r="57" spans="1:15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4.34</v>
      </c>
      <c r="L57" s="178">
        <f t="shared" si="29"/>
        <v>34.72</v>
      </c>
      <c r="M57" s="179">
        <f t="shared" si="30"/>
        <v>37.844799999999999</v>
      </c>
      <c r="N57" s="180" t="s">
        <v>75</v>
      </c>
    </row>
    <row r="58" spans="1:15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5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1">I59-F59</f>
        <v>0</v>
      </c>
      <c r="K59" s="177">
        <v>4.34</v>
      </c>
      <c r="L59" s="178">
        <f t="shared" ref="L59:L61" si="32">SUM(I59*K59)</f>
        <v>34.72</v>
      </c>
      <c r="M59" s="179">
        <f t="shared" ref="M59:M61" si="33">SUM(I59*K59*1.09)</f>
        <v>37.844799999999999</v>
      </c>
      <c r="N59" s="180" t="s">
        <v>75</v>
      </c>
    </row>
    <row r="60" spans="1:15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4</v>
      </c>
      <c r="J60" s="176">
        <f t="shared" si="31"/>
        <v>-4</v>
      </c>
      <c r="K60" s="177">
        <v>4.34</v>
      </c>
      <c r="L60" s="178">
        <f t="shared" si="32"/>
        <v>17.36</v>
      </c>
      <c r="M60" s="179">
        <f t="shared" si="33"/>
        <v>18.9224</v>
      </c>
      <c r="N60" s="180" t="s">
        <v>75</v>
      </c>
    </row>
    <row r="61" spans="1:15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4.34</v>
      </c>
      <c r="L61" s="178">
        <f t="shared" si="32"/>
        <v>34.72</v>
      </c>
      <c r="M61" s="179">
        <f t="shared" si="33"/>
        <v>37.844799999999999</v>
      </c>
      <c r="N61" s="180" t="s">
        <v>75</v>
      </c>
    </row>
    <row r="62" spans="1:15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5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5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144</v>
      </c>
      <c r="B65" s="229"/>
      <c r="C65" s="229"/>
      <c r="D65" s="230"/>
      <c r="E65" s="22"/>
      <c r="F65" s="23">
        <f>SUM(F3:F64)</f>
        <v>360</v>
      </c>
      <c r="G65" s="22"/>
      <c r="H65" s="24"/>
      <c r="I65" s="25">
        <f>SUM(I3:I64)</f>
        <v>318</v>
      </c>
      <c r="J65" s="25">
        <f>SUM(J3:J64)</f>
        <v>-42</v>
      </c>
      <c r="K65" s="26"/>
      <c r="L65" s="26">
        <f>SUM(L3:L64)</f>
        <v>1428.2600000000007</v>
      </c>
      <c r="M65" s="27">
        <f>SUM(M3:M64)</f>
        <v>1557.5010000000004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00"/>
  <sheetViews>
    <sheetView topLeftCell="A73" workbookViewId="0">
      <selection activeCell="M95" sqref="M95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57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209" t="s">
        <v>15</v>
      </c>
      <c r="C3" s="173" t="s">
        <v>27</v>
      </c>
      <c r="D3" s="174">
        <v>5</v>
      </c>
      <c r="E3" s="172">
        <v>0</v>
      </c>
      <c r="F3" s="174">
        <v>0</v>
      </c>
      <c r="G3" s="173" t="s">
        <v>27</v>
      </c>
      <c r="H3" s="175">
        <v>0</v>
      </c>
      <c r="I3" s="176">
        <v>0</v>
      </c>
      <c r="J3" s="176">
        <f t="shared" ref="J3:J7" si="0">I3-F3</f>
        <v>0</v>
      </c>
      <c r="K3" s="177">
        <v>0</v>
      </c>
      <c r="L3" s="178">
        <f>SUM(I3*K3)</f>
        <v>0</v>
      </c>
      <c r="M3" s="179">
        <f t="shared" ref="M3:M7" si="1">SUM(I3*K3*1.09)</f>
        <v>0</v>
      </c>
      <c r="N3" s="180" t="s">
        <v>64</v>
      </c>
    </row>
    <row r="4" spans="1:21" s="70" customFormat="1" ht="17.25" customHeight="1" x14ac:dyDescent="0.3">
      <c r="A4" s="171"/>
      <c r="B4" s="172"/>
      <c r="C4" s="173" t="s">
        <v>28</v>
      </c>
      <c r="D4" s="174">
        <v>3</v>
      </c>
      <c r="E4" s="172">
        <v>1</v>
      </c>
      <c r="F4" s="174">
        <v>3</v>
      </c>
      <c r="G4" s="173" t="s">
        <v>28</v>
      </c>
      <c r="H4" s="175">
        <v>1</v>
      </c>
      <c r="I4" s="176">
        <v>3</v>
      </c>
      <c r="J4" s="176">
        <f t="shared" si="0"/>
        <v>0</v>
      </c>
      <c r="K4" s="177">
        <v>4.34</v>
      </c>
      <c r="L4" s="178">
        <f t="shared" ref="L4:L7" si="2">SUM(I4*K4)</f>
        <v>13.02</v>
      </c>
      <c r="M4" s="179">
        <f t="shared" si="1"/>
        <v>14.191800000000001</v>
      </c>
      <c r="N4" s="180" t="s">
        <v>75</v>
      </c>
      <c r="O4" s="70" t="s">
        <v>65</v>
      </c>
    </row>
    <row r="5" spans="1:21" s="70" customFormat="1" ht="17.25" customHeight="1" x14ac:dyDescent="0.3">
      <c r="A5" s="171"/>
      <c r="B5" s="181"/>
      <c r="C5" s="173" t="s">
        <v>79</v>
      </c>
      <c r="D5" s="174">
        <v>8</v>
      </c>
      <c r="E5" s="172">
        <v>1</v>
      </c>
      <c r="F5" s="174">
        <v>8</v>
      </c>
      <c r="G5" s="173" t="s">
        <v>79</v>
      </c>
      <c r="H5" s="175">
        <v>1</v>
      </c>
      <c r="I5" s="176">
        <v>8</v>
      </c>
      <c r="J5" s="176">
        <f t="shared" si="0"/>
        <v>0</v>
      </c>
      <c r="K5" s="177">
        <v>4.34</v>
      </c>
      <c r="L5" s="178">
        <f t="shared" si="2"/>
        <v>34.72</v>
      </c>
      <c r="M5" s="179">
        <f t="shared" si="1"/>
        <v>37.844799999999999</v>
      </c>
      <c r="N5" s="180" t="s">
        <v>75</v>
      </c>
    </row>
    <row r="6" spans="1:21" s="70" customFormat="1" ht="17.25" customHeight="1" x14ac:dyDescent="0.3">
      <c r="A6" s="171"/>
      <c r="B6" s="181"/>
      <c r="C6" s="173" t="s">
        <v>29</v>
      </c>
      <c r="D6" s="174">
        <v>6</v>
      </c>
      <c r="E6" s="172">
        <v>1</v>
      </c>
      <c r="F6" s="174">
        <v>6</v>
      </c>
      <c r="G6" s="173" t="s">
        <v>29</v>
      </c>
      <c r="H6" s="175">
        <v>1</v>
      </c>
      <c r="I6" s="176">
        <v>6</v>
      </c>
      <c r="J6" s="176">
        <f t="shared" si="0"/>
        <v>0</v>
      </c>
      <c r="K6" s="177">
        <v>4.34</v>
      </c>
      <c r="L6" s="178">
        <f t="shared" si="2"/>
        <v>26.04</v>
      </c>
      <c r="M6" s="179">
        <f t="shared" si="1"/>
        <v>28.383600000000001</v>
      </c>
      <c r="N6" s="180" t="s">
        <v>75</v>
      </c>
    </row>
    <row r="7" spans="1:21" s="70" customFormat="1" ht="17.25" customHeight="1" x14ac:dyDescent="0.3">
      <c r="A7" s="171"/>
      <c r="B7" s="181"/>
      <c r="C7" s="173" t="s">
        <v>30</v>
      </c>
      <c r="D7" s="174">
        <v>0</v>
      </c>
      <c r="E7" s="172">
        <v>0</v>
      </c>
      <c r="F7" s="174">
        <v>0</v>
      </c>
      <c r="G7" s="173" t="s">
        <v>30</v>
      </c>
      <c r="H7" s="175">
        <v>0</v>
      </c>
      <c r="I7" s="176">
        <v>0</v>
      </c>
      <c r="J7" s="176">
        <f t="shared" si="0"/>
        <v>0</v>
      </c>
      <c r="K7" s="177">
        <v>0</v>
      </c>
      <c r="L7" s="178">
        <f t="shared" si="2"/>
        <v>0</v>
      </c>
      <c r="M7" s="179">
        <f t="shared" si="1"/>
        <v>0</v>
      </c>
      <c r="N7" s="180" t="s">
        <v>64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s="70" customFormat="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0</v>
      </c>
      <c r="F9" s="174">
        <v>0</v>
      </c>
      <c r="G9" s="173" t="s">
        <v>27</v>
      </c>
      <c r="H9" s="175">
        <v>0</v>
      </c>
      <c r="I9" s="176">
        <v>0</v>
      </c>
      <c r="J9" s="176">
        <v>0</v>
      </c>
      <c r="K9" s="177">
        <v>0</v>
      </c>
      <c r="L9" s="178">
        <f>SUM(I9*K9)</f>
        <v>0</v>
      </c>
      <c r="M9" s="179">
        <f t="shared" ref="M9:M13" si="3">SUM(I9*K9*1.09)</f>
        <v>0</v>
      </c>
      <c r="N9" s="180" t="s">
        <v>73</v>
      </c>
    </row>
    <row r="10" spans="1:21" s="70" customFormat="1" ht="17.25" customHeight="1" x14ac:dyDescent="0.3">
      <c r="A10" s="171"/>
      <c r="B10" s="181"/>
      <c r="C10" s="173" t="s">
        <v>28</v>
      </c>
      <c r="D10" s="174">
        <v>3</v>
      </c>
      <c r="E10" s="172">
        <v>1</v>
      </c>
      <c r="F10" s="174">
        <v>3</v>
      </c>
      <c r="G10" s="173" t="s">
        <v>28</v>
      </c>
      <c r="H10" s="175">
        <v>1</v>
      </c>
      <c r="I10" s="176">
        <v>3</v>
      </c>
      <c r="J10" s="176">
        <f t="shared" ref="J10:J12" si="4">I10-F10</f>
        <v>0</v>
      </c>
      <c r="K10" s="177">
        <v>4.34</v>
      </c>
      <c r="L10" s="178">
        <f t="shared" ref="L10:L13" si="5">SUM(I10*K10)</f>
        <v>13.02</v>
      </c>
      <c r="M10" s="179">
        <f t="shared" si="3"/>
        <v>14.191800000000001</v>
      </c>
      <c r="N10" s="180" t="s">
        <v>75</v>
      </c>
      <c r="O10" s="73"/>
      <c r="P10" s="73"/>
      <c r="Q10" s="73"/>
      <c r="R10" s="73"/>
      <c r="S10" s="73"/>
      <c r="T10" s="73"/>
      <c r="U10" s="73"/>
    </row>
    <row r="11" spans="1:21" s="70" customFormat="1" ht="17.25" customHeight="1" x14ac:dyDescent="0.3">
      <c r="A11" s="171"/>
      <c r="B11" s="181"/>
      <c r="C11" s="173" t="s">
        <v>79</v>
      </c>
      <c r="D11" s="174">
        <v>8</v>
      </c>
      <c r="E11" s="172">
        <v>1</v>
      </c>
      <c r="F11" s="174">
        <v>8</v>
      </c>
      <c r="G11" s="173" t="s">
        <v>79</v>
      </c>
      <c r="H11" s="175">
        <v>1</v>
      </c>
      <c r="I11" s="176">
        <v>8</v>
      </c>
      <c r="J11" s="176">
        <f t="shared" si="4"/>
        <v>0</v>
      </c>
      <c r="K11" s="177">
        <v>4.34</v>
      </c>
      <c r="L11" s="178">
        <f t="shared" si="5"/>
        <v>34.72</v>
      </c>
      <c r="M11" s="179">
        <f t="shared" si="3"/>
        <v>37.844799999999999</v>
      </c>
      <c r="N11" s="180" t="s">
        <v>75</v>
      </c>
      <c r="O11" s="73"/>
      <c r="P11" s="73"/>
      <c r="Q11" s="73"/>
      <c r="R11" s="73"/>
      <c r="S11" s="73"/>
      <c r="T11" s="73"/>
      <c r="U11" s="73"/>
    </row>
    <row r="12" spans="1:21" s="70" customFormat="1" ht="17.25" customHeight="1" x14ac:dyDescent="0.3">
      <c r="A12" s="171"/>
      <c r="B12" s="72"/>
      <c r="C12" s="173" t="s">
        <v>29</v>
      </c>
      <c r="D12" s="174">
        <v>6</v>
      </c>
      <c r="E12" s="172">
        <v>1</v>
      </c>
      <c r="F12" s="174">
        <v>6</v>
      </c>
      <c r="G12" s="173" t="s">
        <v>29</v>
      </c>
      <c r="H12" s="175">
        <v>1</v>
      </c>
      <c r="I12" s="176">
        <v>6</v>
      </c>
      <c r="J12" s="176">
        <f t="shared" si="4"/>
        <v>0</v>
      </c>
      <c r="K12" s="177">
        <v>4.34</v>
      </c>
      <c r="L12" s="178">
        <f t="shared" si="5"/>
        <v>26.04</v>
      </c>
      <c r="M12" s="179">
        <f t="shared" si="3"/>
        <v>28.383600000000001</v>
      </c>
      <c r="N12" s="180" t="s">
        <v>75</v>
      </c>
    </row>
    <row r="13" spans="1:21" s="70" customFormat="1" ht="17.25" customHeight="1" x14ac:dyDescent="0.3">
      <c r="A13" s="171"/>
      <c r="B13" s="172"/>
      <c r="C13" s="173" t="s">
        <v>30</v>
      </c>
      <c r="D13" s="174">
        <v>0</v>
      </c>
      <c r="E13" s="172">
        <v>0</v>
      </c>
      <c r="F13" s="174">
        <v>0</v>
      </c>
      <c r="G13" s="173" t="s">
        <v>30</v>
      </c>
      <c r="H13" s="175">
        <v>0</v>
      </c>
      <c r="I13" s="176">
        <v>0</v>
      </c>
      <c r="J13" s="176">
        <v>0</v>
      </c>
      <c r="K13" s="177">
        <v>0</v>
      </c>
      <c r="L13" s="178">
        <f t="shared" si="5"/>
        <v>0</v>
      </c>
      <c r="M13" s="179">
        <f t="shared" si="3"/>
        <v>0</v>
      </c>
      <c r="N13" s="180" t="s">
        <v>73</v>
      </c>
    </row>
    <row r="14" spans="1:21" ht="17.25" customHeight="1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</row>
    <row r="15" spans="1:21" s="70" customFormat="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0</v>
      </c>
      <c r="F15" s="174">
        <v>0</v>
      </c>
      <c r="G15" s="173" t="s">
        <v>27</v>
      </c>
      <c r="H15" s="175">
        <v>0</v>
      </c>
      <c r="I15" s="176">
        <v>0</v>
      </c>
      <c r="J15" s="176">
        <f t="shared" ref="J15:J18" si="6">I15-F15</f>
        <v>0</v>
      </c>
      <c r="K15" s="177">
        <v>0</v>
      </c>
      <c r="L15" s="178">
        <f>SUM(I15*K15)</f>
        <v>0</v>
      </c>
      <c r="M15" s="179">
        <f t="shared" ref="M15:M25" si="7">SUM(I15*K15*1.09)</f>
        <v>0</v>
      </c>
      <c r="N15" s="180" t="s">
        <v>64</v>
      </c>
      <c r="O15" s="73"/>
      <c r="P15" s="73"/>
      <c r="Q15" s="73"/>
      <c r="R15" s="73"/>
      <c r="S15" s="73"/>
    </row>
    <row r="16" spans="1:21" s="70" customFormat="1" ht="17.25" customHeight="1" x14ac:dyDescent="0.3">
      <c r="A16" s="171"/>
      <c r="B16" s="72"/>
      <c r="C16" s="173" t="s">
        <v>28</v>
      </c>
      <c r="D16" s="174">
        <v>3</v>
      </c>
      <c r="E16" s="172">
        <v>1</v>
      </c>
      <c r="F16" s="174">
        <v>3</v>
      </c>
      <c r="G16" s="173" t="s">
        <v>28</v>
      </c>
      <c r="H16" s="175">
        <v>1</v>
      </c>
      <c r="I16" s="176">
        <v>3</v>
      </c>
      <c r="J16" s="176">
        <f t="shared" si="6"/>
        <v>0</v>
      </c>
      <c r="K16" s="177">
        <v>4.34</v>
      </c>
      <c r="L16" s="178">
        <f t="shared" ref="L16:L22" si="8">SUM(I16*K16)</f>
        <v>13.02</v>
      </c>
      <c r="M16" s="179">
        <f t="shared" si="7"/>
        <v>14.191800000000001</v>
      </c>
      <c r="N16" s="180" t="s">
        <v>75</v>
      </c>
      <c r="O16" s="73"/>
      <c r="P16" s="73"/>
      <c r="Q16" s="73"/>
      <c r="R16" s="73"/>
      <c r="S16" s="73"/>
    </row>
    <row r="17" spans="1:18" s="70" customFormat="1" ht="17.25" customHeight="1" x14ac:dyDescent="0.3">
      <c r="A17" s="171"/>
      <c r="B17" s="172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8</v>
      </c>
      <c r="J17" s="176">
        <f t="shared" si="6"/>
        <v>0</v>
      </c>
      <c r="K17" s="177">
        <v>4.34</v>
      </c>
      <c r="L17" s="178">
        <f t="shared" si="8"/>
        <v>34.72</v>
      </c>
      <c r="M17" s="179">
        <f t="shared" si="7"/>
        <v>37.844799999999999</v>
      </c>
      <c r="N17" s="180" t="s">
        <v>75</v>
      </c>
    </row>
    <row r="18" spans="1:18" s="70" customFormat="1" ht="17.25" customHeight="1" x14ac:dyDescent="0.3">
      <c r="A18" s="171"/>
      <c r="B18" s="181"/>
      <c r="C18" s="173" t="s">
        <v>29</v>
      </c>
      <c r="D18" s="174">
        <v>6</v>
      </c>
      <c r="E18" s="172">
        <v>1</v>
      </c>
      <c r="F18" s="174">
        <v>6</v>
      </c>
      <c r="G18" s="173" t="s">
        <v>29</v>
      </c>
      <c r="H18" s="175">
        <v>1</v>
      </c>
      <c r="I18" s="176">
        <v>6</v>
      </c>
      <c r="J18" s="176">
        <f t="shared" si="6"/>
        <v>0</v>
      </c>
      <c r="K18" s="177">
        <v>4.34</v>
      </c>
      <c r="L18" s="178">
        <f t="shared" si="8"/>
        <v>26.04</v>
      </c>
      <c r="M18" s="179">
        <f t="shared" si="7"/>
        <v>28.383600000000001</v>
      </c>
      <c r="N18" s="180" t="s">
        <v>75</v>
      </c>
    </row>
    <row r="19" spans="1:18" s="70" customFormat="1" ht="17.25" customHeight="1" x14ac:dyDescent="0.3">
      <c r="A19" s="171"/>
      <c r="B19" s="72"/>
      <c r="C19" s="173" t="s">
        <v>30</v>
      </c>
      <c r="D19" s="174">
        <v>0</v>
      </c>
      <c r="E19" s="172">
        <v>0</v>
      </c>
      <c r="F19" s="174">
        <v>0</v>
      </c>
      <c r="G19" s="173" t="s">
        <v>30</v>
      </c>
      <c r="H19" s="175">
        <v>0</v>
      </c>
      <c r="I19" s="176">
        <v>0</v>
      </c>
      <c r="J19" s="176">
        <v>0</v>
      </c>
      <c r="K19" s="177">
        <v>0</v>
      </c>
      <c r="L19" s="178">
        <f t="shared" si="8"/>
        <v>0</v>
      </c>
      <c r="M19" s="179">
        <f t="shared" si="7"/>
        <v>0</v>
      </c>
      <c r="N19" s="180" t="s">
        <v>64</v>
      </c>
    </row>
    <row r="20" spans="1:18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8" s="70" customFormat="1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0</v>
      </c>
      <c r="F21" s="174">
        <v>0</v>
      </c>
      <c r="G21" s="173" t="s">
        <v>27</v>
      </c>
      <c r="H21" s="175">
        <v>0</v>
      </c>
      <c r="I21" s="176">
        <v>0</v>
      </c>
      <c r="J21" s="176">
        <f t="shared" ref="J21:J25" si="9">I21-F21</f>
        <v>0</v>
      </c>
      <c r="K21" s="177">
        <v>0</v>
      </c>
      <c r="L21" s="178">
        <f t="shared" si="8"/>
        <v>0</v>
      </c>
      <c r="M21" s="179">
        <f t="shared" si="7"/>
        <v>0</v>
      </c>
      <c r="N21" s="180" t="s">
        <v>64</v>
      </c>
    </row>
    <row r="22" spans="1:18" s="70" customFormat="1" ht="17.25" customHeight="1" x14ac:dyDescent="0.3">
      <c r="A22" s="171"/>
      <c r="B22" s="172"/>
      <c r="C22" s="173" t="s">
        <v>28</v>
      </c>
      <c r="D22" s="174">
        <v>3</v>
      </c>
      <c r="E22" s="172">
        <v>1</v>
      </c>
      <c r="F22" s="174">
        <v>3</v>
      </c>
      <c r="G22" s="173" t="s">
        <v>28</v>
      </c>
      <c r="H22" s="175">
        <v>0</v>
      </c>
      <c r="I22" s="176">
        <v>0</v>
      </c>
      <c r="J22" s="176">
        <f t="shared" si="9"/>
        <v>-3</v>
      </c>
      <c r="K22" s="177">
        <v>0</v>
      </c>
      <c r="L22" s="178">
        <f t="shared" si="8"/>
        <v>0</v>
      </c>
      <c r="M22" s="179">
        <f t="shared" si="7"/>
        <v>0</v>
      </c>
      <c r="N22" s="180" t="s">
        <v>72</v>
      </c>
      <c r="O22" s="73"/>
      <c r="P22" s="73"/>
      <c r="Q22" s="73"/>
      <c r="R22" s="73"/>
    </row>
    <row r="23" spans="1:18" s="70" customFormat="1" ht="17.25" customHeight="1" x14ac:dyDescent="0.3">
      <c r="A23" s="171"/>
      <c r="B23" s="72"/>
      <c r="C23" s="173" t="s">
        <v>79</v>
      </c>
      <c r="D23" s="174">
        <v>8</v>
      </c>
      <c r="E23" s="172">
        <v>1</v>
      </c>
      <c r="F23" s="174">
        <v>8</v>
      </c>
      <c r="G23" s="173" t="s">
        <v>79</v>
      </c>
      <c r="H23" s="175">
        <v>1</v>
      </c>
      <c r="I23" s="176">
        <v>8</v>
      </c>
      <c r="J23" s="176">
        <f t="shared" si="9"/>
        <v>0</v>
      </c>
      <c r="K23" s="177">
        <v>4.34</v>
      </c>
      <c r="L23" s="178">
        <f>SUM(I23*K23)</f>
        <v>34.72</v>
      </c>
      <c r="M23" s="179">
        <f t="shared" si="7"/>
        <v>37.844799999999999</v>
      </c>
      <c r="N23" s="180" t="s">
        <v>75</v>
      </c>
    </row>
    <row r="24" spans="1:18" s="70" customFormat="1" ht="17.25" customHeight="1" x14ac:dyDescent="0.3">
      <c r="A24" s="171"/>
      <c r="B24" s="172"/>
      <c r="C24" s="173" t="s">
        <v>29</v>
      </c>
      <c r="D24" s="174">
        <v>6</v>
      </c>
      <c r="E24" s="172">
        <v>1</v>
      </c>
      <c r="F24" s="174">
        <v>6</v>
      </c>
      <c r="G24" s="173" t="s">
        <v>29</v>
      </c>
      <c r="H24" s="175">
        <v>1</v>
      </c>
      <c r="I24" s="176">
        <v>6</v>
      </c>
      <c r="J24" s="176">
        <f t="shared" si="9"/>
        <v>0</v>
      </c>
      <c r="K24" s="177">
        <v>4.34</v>
      </c>
      <c r="L24" s="178">
        <f>SUM(I24*K24)</f>
        <v>26.04</v>
      </c>
      <c r="M24" s="179">
        <f t="shared" si="7"/>
        <v>28.383600000000001</v>
      </c>
      <c r="N24" s="180" t="s">
        <v>75</v>
      </c>
    </row>
    <row r="25" spans="1:18" s="70" customFormat="1" ht="15.75" customHeight="1" x14ac:dyDescent="0.3">
      <c r="A25" s="171"/>
      <c r="B25" s="172"/>
      <c r="C25" s="173" t="s">
        <v>30</v>
      </c>
      <c r="D25" s="174">
        <v>0</v>
      </c>
      <c r="E25" s="172">
        <v>0</v>
      </c>
      <c r="F25" s="174">
        <v>0</v>
      </c>
      <c r="G25" s="173" t="s">
        <v>30</v>
      </c>
      <c r="H25" s="175">
        <v>0</v>
      </c>
      <c r="I25" s="176">
        <v>0</v>
      </c>
      <c r="J25" s="176">
        <f t="shared" si="9"/>
        <v>0</v>
      </c>
      <c r="K25" s="177">
        <v>0</v>
      </c>
      <c r="L25" s="178">
        <f t="shared" ref="L25" si="10">SUM(I25*K25)</f>
        <v>0</v>
      </c>
      <c r="M25" s="179">
        <f t="shared" si="7"/>
        <v>0</v>
      </c>
      <c r="N25" s="180" t="s">
        <v>64</v>
      </c>
    </row>
    <row r="26" spans="1:18" ht="17.25" customHeight="1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8" s="70" customFormat="1" ht="17.25" customHeight="1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0</v>
      </c>
      <c r="F27" s="174">
        <v>0</v>
      </c>
      <c r="G27" s="173" t="s">
        <v>27</v>
      </c>
      <c r="H27" s="175">
        <v>0</v>
      </c>
      <c r="I27" s="176">
        <v>0</v>
      </c>
      <c r="J27" s="176">
        <f t="shared" ref="J27:J30" si="11">I27-F27</f>
        <v>0</v>
      </c>
      <c r="K27" s="177">
        <v>0</v>
      </c>
      <c r="L27" s="178">
        <f>SUM(I27*K27)</f>
        <v>0</v>
      </c>
      <c r="M27" s="179">
        <f t="shared" ref="M27:M67" si="12">SUM(I27*K27*1.09)</f>
        <v>0</v>
      </c>
      <c r="N27" s="180" t="s">
        <v>64</v>
      </c>
    </row>
    <row r="28" spans="1:18" s="70" customFormat="1" ht="17.25" customHeight="1" x14ac:dyDescent="0.3">
      <c r="A28" s="171"/>
      <c r="B28" s="181"/>
      <c r="C28" s="173" t="s">
        <v>28</v>
      </c>
      <c r="D28" s="174">
        <v>3</v>
      </c>
      <c r="E28" s="172">
        <v>1</v>
      </c>
      <c r="F28" s="174">
        <v>3</v>
      </c>
      <c r="G28" s="173" t="s">
        <v>28</v>
      </c>
      <c r="H28" s="175">
        <v>1</v>
      </c>
      <c r="I28" s="176">
        <v>3</v>
      </c>
      <c r="J28" s="176">
        <f t="shared" si="11"/>
        <v>0</v>
      </c>
      <c r="K28" s="177">
        <v>4.34</v>
      </c>
      <c r="L28" s="178">
        <f t="shared" ref="L28:L31" si="13">SUM(I28*K28)</f>
        <v>13.02</v>
      </c>
      <c r="M28" s="179">
        <f t="shared" si="12"/>
        <v>14.191800000000001</v>
      </c>
      <c r="N28" s="180" t="s">
        <v>75</v>
      </c>
    </row>
    <row r="29" spans="1:18" s="70" customFormat="1" ht="17.25" customHeight="1" x14ac:dyDescent="0.3">
      <c r="A29" s="171"/>
      <c r="B29" s="181"/>
      <c r="C29" s="173" t="s">
        <v>79</v>
      </c>
      <c r="D29" s="174">
        <v>8</v>
      </c>
      <c r="E29" s="172">
        <v>1</v>
      </c>
      <c r="F29" s="174">
        <v>8</v>
      </c>
      <c r="G29" s="173" t="s">
        <v>79</v>
      </c>
      <c r="H29" s="175">
        <v>1</v>
      </c>
      <c r="I29" s="176">
        <v>8</v>
      </c>
      <c r="J29" s="176">
        <f t="shared" si="11"/>
        <v>0</v>
      </c>
      <c r="K29" s="177">
        <v>4.34</v>
      </c>
      <c r="L29" s="178">
        <f t="shared" si="13"/>
        <v>34.72</v>
      </c>
      <c r="M29" s="179">
        <f t="shared" si="12"/>
        <v>37.844799999999999</v>
      </c>
      <c r="N29" s="180" t="s">
        <v>75</v>
      </c>
    </row>
    <row r="30" spans="1:18" s="70" customFormat="1" ht="17.25" customHeight="1" x14ac:dyDescent="0.3">
      <c r="A30" s="171"/>
      <c r="B30" s="181"/>
      <c r="C30" s="173" t="s">
        <v>29</v>
      </c>
      <c r="D30" s="174">
        <v>6</v>
      </c>
      <c r="E30" s="172">
        <v>1</v>
      </c>
      <c r="F30" s="174">
        <v>6</v>
      </c>
      <c r="G30" s="173" t="s">
        <v>29</v>
      </c>
      <c r="H30" s="175">
        <v>1</v>
      </c>
      <c r="I30" s="176">
        <v>6</v>
      </c>
      <c r="J30" s="176">
        <f t="shared" si="11"/>
        <v>0</v>
      </c>
      <c r="K30" s="177">
        <v>4.34</v>
      </c>
      <c r="L30" s="178">
        <f t="shared" si="13"/>
        <v>26.04</v>
      </c>
      <c r="M30" s="179">
        <f t="shared" si="12"/>
        <v>28.383600000000001</v>
      </c>
      <c r="N30" s="180" t="s">
        <v>75</v>
      </c>
    </row>
    <row r="31" spans="1:18" s="70" customFormat="1" ht="17.25" customHeight="1" x14ac:dyDescent="0.3">
      <c r="A31" s="171"/>
      <c r="B31" s="181"/>
      <c r="C31" s="173" t="s">
        <v>30</v>
      </c>
      <c r="D31" s="174">
        <v>0</v>
      </c>
      <c r="E31" s="172">
        <v>0</v>
      </c>
      <c r="F31" s="174">
        <v>0</v>
      </c>
      <c r="G31" s="173" t="s">
        <v>30</v>
      </c>
      <c r="H31" s="175">
        <v>0</v>
      </c>
      <c r="I31" s="176">
        <v>0</v>
      </c>
      <c r="J31" s="176">
        <v>0</v>
      </c>
      <c r="K31" s="177">
        <v>0</v>
      </c>
      <c r="L31" s="178">
        <f t="shared" si="13"/>
        <v>0</v>
      </c>
      <c r="M31" s="179">
        <f t="shared" si="12"/>
        <v>0</v>
      </c>
      <c r="N31" s="180" t="s">
        <v>64</v>
      </c>
    </row>
    <row r="32" spans="1:18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s="70" customFormat="1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0</v>
      </c>
      <c r="F33" s="174">
        <v>0</v>
      </c>
      <c r="G33" s="173" t="s">
        <v>27</v>
      </c>
      <c r="H33" s="175">
        <v>0</v>
      </c>
      <c r="I33" s="176">
        <v>0</v>
      </c>
      <c r="J33" s="176">
        <f t="shared" ref="J33:J36" si="14">I33-F33</f>
        <v>0</v>
      </c>
      <c r="K33" s="177">
        <v>0</v>
      </c>
      <c r="L33" s="178">
        <f>SUM(I33*K33)</f>
        <v>0</v>
      </c>
      <c r="M33" s="179">
        <f t="shared" si="12"/>
        <v>0</v>
      </c>
      <c r="N33" s="180" t="s">
        <v>64</v>
      </c>
    </row>
    <row r="34" spans="1:14" s="70" customFormat="1" ht="17.25" customHeight="1" x14ac:dyDescent="0.3">
      <c r="A34" s="171"/>
      <c r="B34" s="181"/>
      <c r="C34" s="173" t="s">
        <v>28</v>
      </c>
      <c r="D34" s="174">
        <v>3</v>
      </c>
      <c r="E34" s="172">
        <v>1</v>
      </c>
      <c r="F34" s="174">
        <v>3</v>
      </c>
      <c r="G34" s="173" t="s">
        <v>28</v>
      </c>
      <c r="H34" s="175">
        <v>1</v>
      </c>
      <c r="I34" s="176">
        <v>3</v>
      </c>
      <c r="J34" s="176">
        <f t="shared" si="14"/>
        <v>0</v>
      </c>
      <c r="K34" s="177">
        <v>4.34</v>
      </c>
      <c r="L34" s="178">
        <f t="shared" ref="L34:L37" si="15">SUM(I34*K34)</f>
        <v>13.02</v>
      </c>
      <c r="M34" s="179">
        <f t="shared" si="12"/>
        <v>14.191800000000001</v>
      </c>
      <c r="N34" s="180" t="s">
        <v>75</v>
      </c>
    </row>
    <row r="35" spans="1:14" s="70" customFormat="1" ht="17.25" customHeight="1" x14ac:dyDescent="0.3">
      <c r="A35" s="171"/>
      <c r="B35" s="181"/>
      <c r="C35" s="173" t="s">
        <v>79</v>
      </c>
      <c r="D35" s="174">
        <v>8</v>
      </c>
      <c r="E35" s="172">
        <v>1</v>
      </c>
      <c r="F35" s="174">
        <v>8</v>
      </c>
      <c r="G35" s="173" t="s">
        <v>79</v>
      </c>
      <c r="H35" s="175">
        <v>1</v>
      </c>
      <c r="I35" s="176">
        <v>8</v>
      </c>
      <c r="J35" s="176">
        <f t="shared" si="14"/>
        <v>0</v>
      </c>
      <c r="K35" s="177">
        <v>4.34</v>
      </c>
      <c r="L35" s="178">
        <f t="shared" si="15"/>
        <v>34.72</v>
      </c>
      <c r="M35" s="179">
        <f t="shared" si="12"/>
        <v>37.844799999999999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29</v>
      </c>
      <c r="D36" s="174">
        <v>6</v>
      </c>
      <c r="E36" s="172">
        <v>1</v>
      </c>
      <c r="F36" s="174">
        <v>6</v>
      </c>
      <c r="G36" s="173" t="s">
        <v>29</v>
      </c>
      <c r="H36" s="175">
        <v>1</v>
      </c>
      <c r="I36" s="176">
        <v>6</v>
      </c>
      <c r="J36" s="176">
        <f t="shared" si="14"/>
        <v>0</v>
      </c>
      <c r="K36" s="177">
        <v>4.34</v>
      </c>
      <c r="L36" s="178">
        <f t="shared" si="15"/>
        <v>26.04</v>
      </c>
      <c r="M36" s="179">
        <f t="shared" si="12"/>
        <v>28.383600000000001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30</v>
      </c>
      <c r="D37" s="174">
        <v>0</v>
      </c>
      <c r="E37" s="172">
        <v>0</v>
      </c>
      <c r="F37" s="174">
        <v>0</v>
      </c>
      <c r="G37" s="173" t="s">
        <v>30</v>
      </c>
      <c r="H37" s="175">
        <v>0</v>
      </c>
      <c r="I37" s="176">
        <v>0</v>
      </c>
      <c r="J37" s="176">
        <v>0</v>
      </c>
      <c r="K37" s="177">
        <v>0</v>
      </c>
      <c r="L37" s="178">
        <f t="shared" si="15"/>
        <v>0</v>
      </c>
      <c r="M37" s="179">
        <f t="shared" si="12"/>
        <v>0</v>
      </c>
      <c r="N37" s="180" t="s">
        <v>64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0</v>
      </c>
      <c r="F39" s="174">
        <v>0</v>
      </c>
      <c r="G39" s="173" t="s">
        <v>27</v>
      </c>
      <c r="H39" s="175">
        <v>0</v>
      </c>
      <c r="I39" s="176">
        <v>0</v>
      </c>
      <c r="J39" s="176">
        <f t="shared" ref="J39:J43" si="16">I39-F39</f>
        <v>0</v>
      </c>
      <c r="K39" s="177">
        <v>0</v>
      </c>
      <c r="L39" s="178">
        <f>SUM(I39*K39)</f>
        <v>0</v>
      </c>
      <c r="M39" s="179">
        <f t="shared" si="12"/>
        <v>0</v>
      </c>
      <c r="N39" s="180" t="s">
        <v>73</v>
      </c>
    </row>
    <row r="40" spans="1:14" s="70" customFormat="1" ht="17.25" customHeight="1" x14ac:dyDescent="0.3">
      <c r="A40" s="171"/>
      <c r="B40" s="181"/>
      <c r="C40" s="173" t="s">
        <v>28</v>
      </c>
      <c r="D40" s="174">
        <v>3</v>
      </c>
      <c r="E40" s="172">
        <v>1</v>
      </c>
      <c r="F40" s="174">
        <v>3</v>
      </c>
      <c r="G40" s="173" t="s">
        <v>28</v>
      </c>
      <c r="H40" s="175">
        <v>1</v>
      </c>
      <c r="I40" s="176">
        <v>3</v>
      </c>
      <c r="J40" s="176">
        <f t="shared" si="16"/>
        <v>0</v>
      </c>
      <c r="K40" s="177">
        <v>4.34</v>
      </c>
      <c r="L40" s="178">
        <f t="shared" ref="L40:L43" si="17">SUM(I40*K40)</f>
        <v>13.02</v>
      </c>
      <c r="M40" s="179">
        <f t="shared" si="12"/>
        <v>14.191800000000001</v>
      </c>
      <c r="N40" s="180" t="s">
        <v>75</v>
      </c>
    </row>
    <row r="41" spans="1:14" s="70" customFormat="1" ht="17.25" customHeight="1" x14ac:dyDescent="0.3">
      <c r="A41" s="171"/>
      <c r="B41" s="181"/>
      <c r="C41" s="173" t="s">
        <v>79</v>
      </c>
      <c r="D41" s="174">
        <v>8</v>
      </c>
      <c r="E41" s="172">
        <v>1</v>
      </c>
      <c r="F41" s="174">
        <v>8</v>
      </c>
      <c r="G41" s="173" t="s">
        <v>79</v>
      </c>
      <c r="H41" s="175">
        <v>1</v>
      </c>
      <c r="I41" s="176">
        <v>8</v>
      </c>
      <c r="J41" s="176">
        <f t="shared" si="16"/>
        <v>0</v>
      </c>
      <c r="K41" s="177">
        <v>4.34</v>
      </c>
      <c r="L41" s="178">
        <f t="shared" si="17"/>
        <v>34.72</v>
      </c>
      <c r="M41" s="179">
        <f t="shared" si="12"/>
        <v>37.844799999999999</v>
      </c>
      <c r="N41" s="180" t="s">
        <v>75</v>
      </c>
    </row>
    <row r="42" spans="1:14" s="70" customFormat="1" ht="17.25" customHeight="1" x14ac:dyDescent="0.3">
      <c r="A42" s="171"/>
      <c r="B42" s="181"/>
      <c r="C42" s="173" t="s">
        <v>29</v>
      </c>
      <c r="D42" s="174">
        <v>6</v>
      </c>
      <c r="E42" s="172">
        <v>1</v>
      </c>
      <c r="F42" s="174">
        <v>6</v>
      </c>
      <c r="G42" s="173" t="s">
        <v>29</v>
      </c>
      <c r="H42" s="175">
        <v>1</v>
      </c>
      <c r="I42" s="176">
        <v>6</v>
      </c>
      <c r="J42" s="176">
        <f t="shared" si="16"/>
        <v>0</v>
      </c>
      <c r="K42" s="177">
        <v>4.34</v>
      </c>
      <c r="L42" s="178">
        <f t="shared" si="17"/>
        <v>26.04</v>
      </c>
      <c r="M42" s="179">
        <f t="shared" si="12"/>
        <v>28.383600000000001</v>
      </c>
      <c r="N42" s="180" t="s">
        <v>75</v>
      </c>
    </row>
    <row r="43" spans="1:14" s="70" customFormat="1" ht="17.25" customHeight="1" x14ac:dyDescent="0.3">
      <c r="A43" s="171"/>
      <c r="B43" s="181"/>
      <c r="C43" s="173" t="s">
        <v>30</v>
      </c>
      <c r="D43" s="174">
        <v>0</v>
      </c>
      <c r="E43" s="172">
        <v>0</v>
      </c>
      <c r="F43" s="174">
        <v>0</v>
      </c>
      <c r="G43" s="173" t="s">
        <v>30</v>
      </c>
      <c r="H43" s="175">
        <v>0</v>
      </c>
      <c r="I43" s="176">
        <v>0</v>
      </c>
      <c r="J43" s="176">
        <f t="shared" si="16"/>
        <v>0</v>
      </c>
      <c r="K43" s="177">
        <v>0</v>
      </c>
      <c r="L43" s="178">
        <f t="shared" si="17"/>
        <v>0</v>
      </c>
      <c r="M43" s="179">
        <f t="shared" si="12"/>
        <v>0</v>
      </c>
      <c r="N43" s="180" t="s">
        <v>73</v>
      </c>
    </row>
    <row r="44" spans="1:14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s="70" customFormat="1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0</v>
      </c>
      <c r="F45" s="174">
        <v>0</v>
      </c>
      <c r="G45" s="173" t="s">
        <v>27</v>
      </c>
      <c r="H45" s="175">
        <v>0</v>
      </c>
      <c r="I45" s="176">
        <v>0</v>
      </c>
      <c r="J45" s="176">
        <f t="shared" ref="J45:J49" si="18">I45-F45</f>
        <v>0</v>
      </c>
      <c r="K45" s="177">
        <v>0</v>
      </c>
      <c r="L45" s="178">
        <f>SUM(I45*K45)</f>
        <v>0</v>
      </c>
      <c r="M45" s="179">
        <f t="shared" si="12"/>
        <v>0</v>
      </c>
      <c r="N45" s="180" t="s">
        <v>64</v>
      </c>
    </row>
    <row r="46" spans="1:14" s="70" customFormat="1" ht="17.25" customHeight="1" x14ac:dyDescent="0.3">
      <c r="A46" s="171"/>
      <c r="B46" s="181"/>
      <c r="C46" s="173" t="s">
        <v>28</v>
      </c>
      <c r="D46" s="174">
        <v>3</v>
      </c>
      <c r="E46" s="172">
        <v>1</v>
      </c>
      <c r="F46" s="174">
        <v>3</v>
      </c>
      <c r="G46" s="173" t="s">
        <v>28</v>
      </c>
      <c r="H46" s="175">
        <v>0</v>
      </c>
      <c r="I46" s="176">
        <v>0</v>
      </c>
      <c r="J46" s="176">
        <f t="shared" si="18"/>
        <v>-3</v>
      </c>
      <c r="K46" s="177">
        <v>0</v>
      </c>
      <c r="L46" s="178">
        <f t="shared" ref="L46:L67" si="19">SUM(I46*K46)</f>
        <v>0</v>
      </c>
      <c r="M46" s="179">
        <f t="shared" si="12"/>
        <v>0</v>
      </c>
      <c r="N46" s="180" t="s">
        <v>72</v>
      </c>
    </row>
    <row r="47" spans="1:14" s="70" customFormat="1" ht="17.25" customHeight="1" x14ac:dyDescent="0.3">
      <c r="A47" s="171"/>
      <c r="B47" s="181"/>
      <c r="C47" s="173" t="s">
        <v>79</v>
      </c>
      <c r="D47" s="174">
        <v>8</v>
      </c>
      <c r="E47" s="172">
        <v>1</v>
      </c>
      <c r="F47" s="174">
        <v>8</v>
      </c>
      <c r="G47" s="173" t="s">
        <v>79</v>
      </c>
      <c r="H47" s="175">
        <v>1</v>
      </c>
      <c r="I47" s="176">
        <v>8</v>
      </c>
      <c r="J47" s="176">
        <f t="shared" si="18"/>
        <v>0</v>
      </c>
      <c r="K47" s="177">
        <v>4.34</v>
      </c>
      <c r="L47" s="178">
        <f t="shared" si="19"/>
        <v>34.72</v>
      </c>
      <c r="M47" s="179">
        <f t="shared" si="12"/>
        <v>37.844799999999999</v>
      </c>
      <c r="N47" s="180" t="s">
        <v>75</v>
      </c>
    </row>
    <row r="48" spans="1:14" s="70" customFormat="1" ht="17.25" customHeight="1" x14ac:dyDescent="0.3">
      <c r="A48" s="171"/>
      <c r="B48" s="181"/>
      <c r="C48" s="173" t="s">
        <v>29</v>
      </c>
      <c r="D48" s="174">
        <v>6</v>
      </c>
      <c r="E48" s="172">
        <v>1</v>
      </c>
      <c r="F48" s="174">
        <v>6</v>
      </c>
      <c r="G48" s="173" t="s">
        <v>29</v>
      </c>
      <c r="H48" s="175">
        <v>1</v>
      </c>
      <c r="I48" s="176">
        <v>6</v>
      </c>
      <c r="J48" s="176">
        <f t="shared" si="18"/>
        <v>0</v>
      </c>
      <c r="K48" s="177">
        <v>4.34</v>
      </c>
      <c r="L48" s="178">
        <f t="shared" si="19"/>
        <v>26.04</v>
      </c>
      <c r="M48" s="179">
        <f t="shared" si="12"/>
        <v>28.383600000000001</v>
      </c>
      <c r="N48" s="180" t="s">
        <v>75</v>
      </c>
    </row>
    <row r="49" spans="1:14" s="70" customFormat="1" ht="17.25" customHeight="1" x14ac:dyDescent="0.3">
      <c r="A49" s="171"/>
      <c r="B49" s="181"/>
      <c r="C49" s="173" t="s">
        <v>30</v>
      </c>
      <c r="D49" s="174">
        <v>0</v>
      </c>
      <c r="E49" s="172">
        <v>0</v>
      </c>
      <c r="F49" s="174">
        <v>0</v>
      </c>
      <c r="G49" s="173" t="s">
        <v>30</v>
      </c>
      <c r="H49" s="175">
        <v>0</v>
      </c>
      <c r="I49" s="176">
        <v>0</v>
      </c>
      <c r="J49" s="176">
        <f t="shared" si="18"/>
        <v>0</v>
      </c>
      <c r="K49" s="177">
        <v>0</v>
      </c>
      <c r="L49" s="178">
        <f t="shared" si="19"/>
        <v>0</v>
      </c>
      <c r="M49" s="179">
        <f t="shared" si="12"/>
        <v>0</v>
      </c>
      <c r="N49" s="180" t="s">
        <v>73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ht="17.25" customHeigh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0</v>
      </c>
      <c r="F51" s="174">
        <v>0</v>
      </c>
      <c r="G51" s="173" t="s">
        <v>27</v>
      </c>
      <c r="H51" s="175">
        <v>0</v>
      </c>
      <c r="I51" s="176">
        <v>0</v>
      </c>
      <c r="J51" s="176">
        <f t="shared" ref="J51:J54" si="20">I51-F51</f>
        <v>0</v>
      </c>
      <c r="K51" s="177">
        <v>0</v>
      </c>
      <c r="L51" s="178">
        <f t="shared" si="19"/>
        <v>0</v>
      </c>
      <c r="M51" s="179">
        <f t="shared" si="12"/>
        <v>0</v>
      </c>
      <c r="N51" s="180" t="s">
        <v>73</v>
      </c>
    </row>
    <row r="52" spans="1:14" s="70" customFormat="1" ht="17.25" customHeight="1" x14ac:dyDescent="0.3">
      <c r="A52" s="171"/>
      <c r="B52" s="181"/>
      <c r="C52" s="173" t="s">
        <v>28</v>
      </c>
      <c r="D52" s="174">
        <v>3</v>
      </c>
      <c r="E52" s="172">
        <v>1</v>
      </c>
      <c r="F52" s="174">
        <v>3</v>
      </c>
      <c r="G52" s="173" t="s">
        <v>28</v>
      </c>
      <c r="H52" s="175">
        <v>1</v>
      </c>
      <c r="I52" s="176">
        <v>3</v>
      </c>
      <c r="J52" s="176">
        <f t="shared" si="20"/>
        <v>0</v>
      </c>
      <c r="K52" s="177">
        <v>4.34</v>
      </c>
      <c r="L52" s="178">
        <f t="shared" si="19"/>
        <v>13.02</v>
      </c>
      <c r="M52" s="179">
        <f t="shared" si="12"/>
        <v>14.191800000000001</v>
      </c>
      <c r="N52" s="180" t="s">
        <v>75</v>
      </c>
    </row>
    <row r="53" spans="1:14" s="70" customFormat="1" ht="17.25" customHeight="1" x14ac:dyDescent="0.3">
      <c r="A53" s="171"/>
      <c r="B53" s="181"/>
      <c r="C53" s="173" t="s">
        <v>79</v>
      </c>
      <c r="D53" s="174">
        <v>8</v>
      </c>
      <c r="E53" s="172">
        <v>1</v>
      </c>
      <c r="F53" s="174">
        <v>8</v>
      </c>
      <c r="G53" s="173" t="s">
        <v>79</v>
      </c>
      <c r="H53" s="175">
        <v>1</v>
      </c>
      <c r="I53" s="176">
        <v>4</v>
      </c>
      <c r="J53" s="176">
        <f t="shared" si="20"/>
        <v>-4</v>
      </c>
      <c r="K53" s="177">
        <v>4.34</v>
      </c>
      <c r="L53" s="178">
        <f t="shared" si="19"/>
        <v>17.36</v>
      </c>
      <c r="M53" s="179">
        <f t="shared" si="12"/>
        <v>18.9224</v>
      </c>
      <c r="N53" s="180" t="s">
        <v>75</v>
      </c>
    </row>
    <row r="54" spans="1:14" s="70" customFormat="1" ht="17.25" customHeight="1" x14ac:dyDescent="0.3">
      <c r="A54" s="171"/>
      <c r="B54" s="181"/>
      <c r="C54" s="173" t="s">
        <v>29</v>
      </c>
      <c r="D54" s="174">
        <v>6</v>
      </c>
      <c r="E54" s="172">
        <v>1</v>
      </c>
      <c r="F54" s="174">
        <v>6</v>
      </c>
      <c r="G54" s="173" t="s">
        <v>29</v>
      </c>
      <c r="H54" s="175">
        <v>1</v>
      </c>
      <c r="I54" s="176">
        <v>6</v>
      </c>
      <c r="J54" s="176">
        <f t="shared" si="20"/>
        <v>0</v>
      </c>
      <c r="K54" s="177">
        <v>4.34</v>
      </c>
      <c r="L54" s="178">
        <f t="shared" si="19"/>
        <v>26.04</v>
      </c>
      <c r="M54" s="179">
        <f t="shared" si="12"/>
        <v>28.383600000000001</v>
      </c>
      <c r="N54" s="180" t="s">
        <v>75</v>
      </c>
    </row>
    <row r="55" spans="1:14" s="70" customFormat="1" ht="17.25" customHeight="1" x14ac:dyDescent="0.3">
      <c r="A55" s="171"/>
      <c r="B55" s="181"/>
      <c r="C55" s="173" t="s">
        <v>30</v>
      </c>
      <c r="D55" s="174">
        <v>0</v>
      </c>
      <c r="E55" s="172">
        <v>0</v>
      </c>
      <c r="F55" s="174">
        <v>0</v>
      </c>
      <c r="G55" s="173" t="s">
        <v>30</v>
      </c>
      <c r="H55" s="175">
        <v>0</v>
      </c>
      <c r="I55" s="176">
        <v>0</v>
      </c>
      <c r="J55" s="176">
        <v>0</v>
      </c>
      <c r="K55" s="177">
        <v>0</v>
      </c>
      <c r="L55" s="178">
        <f t="shared" si="19"/>
        <v>0</v>
      </c>
      <c r="M55" s="179">
        <f t="shared" si="12"/>
        <v>0</v>
      </c>
      <c r="N55" s="180" t="s">
        <v>73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s="70" customFormat="1" ht="17.25" customHeigh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0</v>
      </c>
      <c r="F57" s="174">
        <v>0</v>
      </c>
      <c r="G57" s="173" t="s">
        <v>27</v>
      </c>
      <c r="H57" s="175">
        <v>0</v>
      </c>
      <c r="I57" s="176">
        <v>0</v>
      </c>
      <c r="J57" s="176">
        <f t="shared" ref="J57:J61" si="21">I57-F57</f>
        <v>0</v>
      </c>
      <c r="K57" s="177">
        <v>0</v>
      </c>
      <c r="L57" s="178">
        <f t="shared" si="19"/>
        <v>0</v>
      </c>
      <c r="M57" s="179">
        <f t="shared" si="12"/>
        <v>0</v>
      </c>
      <c r="N57" s="180" t="s">
        <v>64</v>
      </c>
    </row>
    <row r="58" spans="1:14" s="70" customFormat="1" x14ac:dyDescent="0.3">
      <c r="A58" s="171"/>
      <c r="B58" s="181"/>
      <c r="C58" s="173" t="s">
        <v>28</v>
      </c>
      <c r="D58" s="174">
        <v>3</v>
      </c>
      <c r="E58" s="172">
        <v>1</v>
      </c>
      <c r="F58" s="174">
        <v>3</v>
      </c>
      <c r="G58" s="173" t="s">
        <v>28</v>
      </c>
      <c r="H58" s="175">
        <v>1</v>
      </c>
      <c r="I58" s="176">
        <v>3</v>
      </c>
      <c r="J58" s="176">
        <f t="shared" si="21"/>
        <v>0</v>
      </c>
      <c r="K58" s="177">
        <v>4.34</v>
      </c>
      <c r="L58" s="178">
        <f t="shared" si="19"/>
        <v>13.02</v>
      </c>
      <c r="M58" s="179">
        <f t="shared" si="12"/>
        <v>14.191800000000001</v>
      </c>
      <c r="N58" s="180" t="s">
        <v>75</v>
      </c>
    </row>
    <row r="59" spans="1:14" s="70" customFormat="1" x14ac:dyDescent="0.3">
      <c r="A59" s="171"/>
      <c r="B59" s="181"/>
      <c r="C59" s="173" t="s">
        <v>79</v>
      </c>
      <c r="D59" s="174">
        <v>8</v>
      </c>
      <c r="E59" s="172">
        <v>1</v>
      </c>
      <c r="F59" s="174">
        <v>8</v>
      </c>
      <c r="G59" s="173" t="s">
        <v>79</v>
      </c>
      <c r="H59" s="175">
        <v>1</v>
      </c>
      <c r="I59" s="176">
        <v>8</v>
      </c>
      <c r="J59" s="176">
        <f t="shared" si="21"/>
        <v>0</v>
      </c>
      <c r="K59" s="177">
        <v>4.34</v>
      </c>
      <c r="L59" s="178">
        <f t="shared" si="19"/>
        <v>34.72</v>
      </c>
      <c r="M59" s="179">
        <f t="shared" si="12"/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29</v>
      </c>
      <c r="D60" s="174">
        <v>6</v>
      </c>
      <c r="E60" s="172">
        <v>1</v>
      </c>
      <c r="F60" s="174">
        <v>6</v>
      </c>
      <c r="G60" s="173" t="s">
        <v>29</v>
      </c>
      <c r="H60" s="175">
        <v>1</v>
      </c>
      <c r="I60" s="176">
        <v>6</v>
      </c>
      <c r="J60" s="176">
        <f t="shared" si="21"/>
        <v>0</v>
      </c>
      <c r="K60" s="177">
        <v>4.34</v>
      </c>
      <c r="L60" s="178">
        <f t="shared" si="19"/>
        <v>26.04</v>
      </c>
      <c r="M60" s="179">
        <f t="shared" si="12"/>
        <v>28.383600000000001</v>
      </c>
      <c r="N60" s="180" t="s">
        <v>75</v>
      </c>
    </row>
    <row r="61" spans="1:14" s="70" customFormat="1" x14ac:dyDescent="0.3">
      <c r="A61" s="171"/>
      <c r="B61" s="181"/>
      <c r="C61" s="173" t="s">
        <v>30</v>
      </c>
      <c r="D61" s="174">
        <v>0</v>
      </c>
      <c r="E61" s="172">
        <v>0</v>
      </c>
      <c r="F61" s="174">
        <v>0</v>
      </c>
      <c r="G61" s="173" t="s">
        <v>30</v>
      </c>
      <c r="H61" s="175">
        <v>0</v>
      </c>
      <c r="I61" s="176">
        <v>0</v>
      </c>
      <c r="J61" s="176">
        <f t="shared" si="21"/>
        <v>0</v>
      </c>
      <c r="K61" s="177">
        <v>0</v>
      </c>
      <c r="L61" s="178">
        <f t="shared" si="19"/>
        <v>0</v>
      </c>
      <c r="M61" s="179">
        <f t="shared" si="12"/>
        <v>0</v>
      </c>
      <c r="N61" s="180" t="s">
        <v>64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s="70" customForma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0</v>
      </c>
      <c r="F63" s="174">
        <v>0</v>
      </c>
      <c r="G63" s="173" t="s">
        <v>27</v>
      </c>
      <c r="H63" s="175">
        <v>0</v>
      </c>
      <c r="I63" s="176">
        <v>0</v>
      </c>
      <c r="J63" s="176">
        <v>0</v>
      </c>
      <c r="K63" s="177">
        <v>0</v>
      </c>
      <c r="L63" s="178">
        <f t="shared" si="19"/>
        <v>0</v>
      </c>
      <c r="M63" s="179">
        <f t="shared" si="12"/>
        <v>0</v>
      </c>
      <c r="N63" s="180" t="s">
        <v>73</v>
      </c>
    </row>
    <row r="64" spans="1:14" s="70" customFormat="1" x14ac:dyDescent="0.3">
      <c r="A64" s="171"/>
      <c r="B64" s="181"/>
      <c r="C64" s="173" t="s">
        <v>28</v>
      </c>
      <c r="D64" s="174">
        <v>3</v>
      </c>
      <c r="E64" s="172">
        <v>1</v>
      </c>
      <c r="F64" s="174">
        <v>3</v>
      </c>
      <c r="G64" s="173" t="s">
        <v>28</v>
      </c>
      <c r="H64" s="175">
        <v>1</v>
      </c>
      <c r="I64" s="176">
        <v>3</v>
      </c>
      <c r="J64" s="176">
        <f t="shared" ref="J64:J67" si="22">I64-F64</f>
        <v>0</v>
      </c>
      <c r="K64" s="177">
        <v>4.34</v>
      </c>
      <c r="L64" s="178">
        <f t="shared" si="19"/>
        <v>13.02</v>
      </c>
      <c r="M64" s="179">
        <f t="shared" si="12"/>
        <v>14.191800000000001</v>
      </c>
      <c r="N64" s="180" t="s">
        <v>75</v>
      </c>
    </row>
    <row r="65" spans="1:14" s="70" customFormat="1" x14ac:dyDescent="0.3">
      <c r="A65" s="171"/>
      <c r="B65" s="181"/>
      <c r="C65" s="173" t="s">
        <v>79</v>
      </c>
      <c r="D65" s="174">
        <v>8</v>
      </c>
      <c r="E65" s="172">
        <v>1</v>
      </c>
      <c r="F65" s="174">
        <v>8</v>
      </c>
      <c r="G65" s="173" t="s">
        <v>79</v>
      </c>
      <c r="H65" s="175">
        <v>1</v>
      </c>
      <c r="I65" s="176">
        <v>8</v>
      </c>
      <c r="J65" s="176">
        <f t="shared" si="22"/>
        <v>0</v>
      </c>
      <c r="K65" s="177">
        <v>4.34</v>
      </c>
      <c r="L65" s="178">
        <f t="shared" si="19"/>
        <v>34.72</v>
      </c>
      <c r="M65" s="179">
        <f t="shared" si="12"/>
        <v>37.844799999999999</v>
      </c>
      <c r="N65" s="180" t="s">
        <v>75</v>
      </c>
    </row>
    <row r="66" spans="1:14" s="70" customFormat="1" x14ac:dyDescent="0.3">
      <c r="A66" s="171"/>
      <c r="B66" s="181"/>
      <c r="C66" s="173" t="s">
        <v>29</v>
      </c>
      <c r="D66" s="174">
        <v>6</v>
      </c>
      <c r="E66" s="172">
        <v>1</v>
      </c>
      <c r="F66" s="174">
        <v>6</v>
      </c>
      <c r="G66" s="173" t="s">
        <v>29</v>
      </c>
      <c r="H66" s="175">
        <v>1</v>
      </c>
      <c r="I66" s="176">
        <v>6</v>
      </c>
      <c r="J66" s="176">
        <f t="shared" si="22"/>
        <v>0</v>
      </c>
      <c r="K66" s="177">
        <v>4.34</v>
      </c>
      <c r="L66" s="178">
        <f t="shared" si="19"/>
        <v>26.04</v>
      </c>
      <c r="M66" s="179">
        <f t="shared" si="12"/>
        <v>28.383600000000001</v>
      </c>
      <c r="N66" s="180" t="s">
        <v>75</v>
      </c>
    </row>
    <row r="67" spans="1:14" s="70" customFormat="1" x14ac:dyDescent="0.3">
      <c r="A67" s="171"/>
      <c r="B67" s="181"/>
      <c r="C67" s="173" t="s">
        <v>30</v>
      </c>
      <c r="D67" s="174">
        <v>0</v>
      </c>
      <c r="E67" s="172">
        <v>0</v>
      </c>
      <c r="F67" s="174">
        <v>0</v>
      </c>
      <c r="G67" s="173" t="s">
        <v>30</v>
      </c>
      <c r="H67" s="175">
        <v>0</v>
      </c>
      <c r="I67" s="176">
        <v>0</v>
      </c>
      <c r="J67" s="176">
        <f t="shared" si="22"/>
        <v>0</v>
      </c>
      <c r="K67" s="177">
        <v>0</v>
      </c>
      <c r="L67" s="178">
        <f t="shared" si="19"/>
        <v>0</v>
      </c>
      <c r="M67" s="179">
        <f t="shared" si="12"/>
        <v>0</v>
      </c>
      <c r="N67" s="180" t="s">
        <v>73</v>
      </c>
    </row>
    <row r="68" spans="1:14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4" s="70" customForma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0</v>
      </c>
      <c r="F69" s="174">
        <v>0</v>
      </c>
      <c r="G69" s="173" t="s">
        <v>27</v>
      </c>
      <c r="H69" s="175">
        <v>0</v>
      </c>
      <c r="I69" s="176">
        <v>0</v>
      </c>
      <c r="J69" s="176">
        <f t="shared" ref="J69:J72" si="23">I69-F69</f>
        <v>0</v>
      </c>
      <c r="K69" s="177">
        <v>0</v>
      </c>
      <c r="L69" s="178">
        <f t="shared" ref="L69:L73" si="24">SUM(I69*K69)</f>
        <v>0</v>
      </c>
      <c r="M69" s="179">
        <f t="shared" ref="M69:M73" si="25">SUM(I69*K69*1.09)</f>
        <v>0</v>
      </c>
      <c r="N69" s="180" t="s">
        <v>63</v>
      </c>
    </row>
    <row r="70" spans="1:14" s="70" customFormat="1" x14ac:dyDescent="0.3">
      <c r="A70" s="171"/>
      <c r="B70" s="181"/>
      <c r="C70" s="173" t="s">
        <v>28</v>
      </c>
      <c r="D70" s="174">
        <v>3</v>
      </c>
      <c r="E70" s="172">
        <v>1</v>
      </c>
      <c r="F70" s="174">
        <v>3</v>
      </c>
      <c r="G70" s="173" t="s">
        <v>28</v>
      </c>
      <c r="H70" s="175">
        <v>1</v>
      </c>
      <c r="I70" s="176">
        <v>3</v>
      </c>
      <c r="J70" s="176">
        <f t="shared" si="23"/>
        <v>0</v>
      </c>
      <c r="K70" s="177">
        <v>4.34</v>
      </c>
      <c r="L70" s="178">
        <f t="shared" si="24"/>
        <v>13.02</v>
      </c>
      <c r="M70" s="179">
        <f t="shared" si="25"/>
        <v>14.191800000000001</v>
      </c>
      <c r="N70" s="180" t="s">
        <v>75</v>
      </c>
    </row>
    <row r="71" spans="1:14" s="70" customFormat="1" x14ac:dyDescent="0.3">
      <c r="A71" s="171"/>
      <c r="B71" s="181"/>
      <c r="C71" s="173" t="s">
        <v>79</v>
      </c>
      <c r="D71" s="174">
        <v>8</v>
      </c>
      <c r="E71" s="172">
        <v>1</v>
      </c>
      <c r="F71" s="174">
        <v>8</v>
      </c>
      <c r="G71" s="173" t="s">
        <v>79</v>
      </c>
      <c r="H71" s="175">
        <v>1</v>
      </c>
      <c r="I71" s="176">
        <v>8</v>
      </c>
      <c r="J71" s="176">
        <f t="shared" si="23"/>
        <v>0</v>
      </c>
      <c r="K71" s="177">
        <v>4.34</v>
      </c>
      <c r="L71" s="178">
        <f t="shared" si="24"/>
        <v>34.72</v>
      </c>
      <c r="M71" s="179">
        <f t="shared" si="25"/>
        <v>37.844799999999999</v>
      </c>
      <c r="N71" s="180" t="s">
        <v>75</v>
      </c>
    </row>
    <row r="72" spans="1:14" s="70" customFormat="1" x14ac:dyDescent="0.3">
      <c r="A72" s="171"/>
      <c r="B72" s="181"/>
      <c r="C72" s="173" t="s">
        <v>29</v>
      </c>
      <c r="D72" s="174">
        <v>6</v>
      </c>
      <c r="E72" s="172">
        <v>1</v>
      </c>
      <c r="F72" s="174">
        <v>6</v>
      </c>
      <c r="G72" s="173" t="s">
        <v>29</v>
      </c>
      <c r="H72" s="175">
        <v>1</v>
      </c>
      <c r="I72" s="176">
        <v>6</v>
      </c>
      <c r="J72" s="176">
        <f t="shared" si="23"/>
        <v>0</v>
      </c>
      <c r="K72" s="177">
        <v>4.34</v>
      </c>
      <c r="L72" s="178">
        <f t="shared" si="24"/>
        <v>26.04</v>
      </c>
      <c r="M72" s="179">
        <f t="shared" si="25"/>
        <v>28.383600000000001</v>
      </c>
      <c r="N72" s="180" t="s">
        <v>75</v>
      </c>
    </row>
    <row r="73" spans="1:14" s="70" customFormat="1" x14ac:dyDescent="0.3">
      <c r="A73" s="171"/>
      <c r="B73" s="181"/>
      <c r="C73" s="173" t="s">
        <v>30</v>
      </c>
      <c r="D73" s="174">
        <v>0</v>
      </c>
      <c r="E73" s="172">
        <v>0</v>
      </c>
      <c r="F73" s="174">
        <v>0</v>
      </c>
      <c r="G73" s="173" t="s">
        <v>30</v>
      </c>
      <c r="H73" s="175">
        <v>0</v>
      </c>
      <c r="I73" s="176">
        <v>0</v>
      </c>
      <c r="J73" s="176">
        <v>0</v>
      </c>
      <c r="K73" s="177">
        <v>0</v>
      </c>
      <c r="L73" s="178">
        <f t="shared" si="24"/>
        <v>0</v>
      </c>
      <c r="M73" s="179">
        <f t="shared" si="25"/>
        <v>0</v>
      </c>
      <c r="N73" s="180" t="s">
        <v>73</v>
      </c>
    </row>
    <row r="74" spans="1:14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4" s="70" customForma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0</v>
      </c>
      <c r="I75" s="176">
        <v>0</v>
      </c>
      <c r="J75" s="176">
        <f t="shared" ref="J75:J78" si="26">I75-F75</f>
        <v>0</v>
      </c>
      <c r="K75" s="177">
        <v>0</v>
      </c>
      <c r="L75" s="178">
        <f t="shared" ref="L75:L79" si="27">SUM(I75*K75)</f>
        <v>0</v>
      </c>
      <c r="M75" s="179">
        <f t="shared" ref="M75:M79" si="28">SUM(I75*K75*1.09)</f>
        <v>0</v>
      </c>
      <c r="N75" s="180" t="s">
        <v>63</v>
      </c>
    </row>
    <row r="76" spans="1:14" s="70" customFormat="1" x14ac:dyDescent="0.3">
      <c r="A76" s="171"/>
      <c r="B76" s="181"/>
      <c r="C76" s="173" t="s">
        <v>28</v>
      </c>
      <c r="D76" s="174">
        <v>3</v>
      </c>
      <c r="E76" s="172">
        <v>1</v>
      </c>
      <c r="F76" s="174">
        <v>3</v>
      </c>
      <c r="G76" s="173" t="s">
        <v>28</v>
      </c>
      <c r="H76" s="175">
        <v>1</v>
      </c>
      <c r="I76" s="176">
        <v>3</v>
      </c>
      <c r="J76" s="176">
        <f t="shared" si="26"/>
        <v>0</v>
      </c>
      <c r="K76" s="177">
        <v>4.34</v>
      </c>
      <c r="L76" s="178">
        <f t="shared" si="27"/>
        <v>13.02</v>
      </c>
      <c r="M76" s="179">
        <f t="shared" si="28"/>
        <v>14.191800000000001</v>
      </c>
      <c r="N76" s="180" t="s">
        <v>75</v>
      </c>
    </row>
    <row r="77" spans="1:14" s="70" customFormat="1" x14ac:dyDescent="0.3">
      <c r="A77" s="171"/>
      <c r="B77" s="181"/>
      <c r="C77" s="173" t="s">
        <v>79</v>
      </c>
      <c r="D77" s="174">
        <v>8</v>
      </c>
      <c r="E77" s="172">
        <v>1</v>
      </c>
      <c r="F77" s="174">
        <v>8</v>
      </c>
      <c r="G77" s="173" t="s">
        <v>79</v>
      </c>
      <c r="H77" s="175">
        <v>1</v>
      </c>
      <c r="I77" s="176">
        <v>8</v>
      </c>
      <c r="J77" s="176">
        <f t="shared" si="26"/>
        <v>0</v>
      </c>
      <c r="K77" s="177">
        <v>4.34</v>
      </c>
      <c r="L77" s="178">
        <f t="shared" si="27"/>
        <v>34.72</v>
      </c>
      <c r="M77" s="179">
        <f t="shared" si="28"/>
        <v>37.844799999999999</v>
      </c>
      <c r="N77" s="180" t="s">
        <v>75</v>
      </c>
    </row>
    <row r="78" spans="1:14" s="70" customFormat="1" x14ac:dyDescent="0.3">
      <c r="A78" s="171"/>
      <c r="B78" s="181"/>
      <c r="C78" s="173" t="s">
        <v>29</v>
      </c>
      <c r="D78" s="174">
        <v>6</v>
      </c>
      <c r="E78" s="172">
        <v>1</v>
      </c>
      <c r="F78" s="174">
        <v>6</v>
      </c>
      <c r="G78" s="173" t="s">
        <v>29</v>
      </c>
      <c r="H78" s="175">
        <v>1</v>
      </c>
      <c r="I78" s="176">
        <v>6</v>
      </c>
      <c r="J78" s="176">
        <f t="shared" si="26"/>
        <v>0</v>
      </c>
      <c r="K78" s="177">
        <v>4.34</v>
      </c>
      <c r="L78" s="178">
        <f t="shared" si="27"/>
        <v>26.04</v>
      </c>
      <c r="M78" s="179">
        <f t="shared" si="28"/>
        <v>28.383600000000001</v>
      </c>
      <c r="N78" s="180" t="s">
        <v>75</v>
      </c>
    </row>
    <row r="79" spans="1:14" s="70" customFormat="1" x14ac:dyDescent="0.3">
      <c r="A79" s="171"/>
      <c r="B79" s="181"/>
      <c r="C79" s="173" t="s">
        <v>30</v>
      </c>
      <c r="D79" s="174">
        <v>0</v>
      </c>
      <c r="E79" s="172">
        <v>0</v>
      </c>
      <c r="F79" s="174">
        <v>0</v>
      </c>
      <c r="G79" s="173" t="s">
        <v>30</v>
      </c>
      <c r="H79" s="175">
        <v>0</v>
      </c>
      <c r="I79" s="176">
        <v>0</v>
      </c>
      <c r="J79" s="176">
        <v>0</v>
      </c>
      <c r="K79" s="177">
        <v>0</v>
      </c>
      <c r="L79" s="178">
        <f t="shared" si="27"/>
        <v>0</v>
      </c>
      <c r="M79" s="179">
        <f t="shared" si="28"/>
        <v>0</v>
      </c>
      <c r="N79" s="180" t="s">
        <v>73</v>
      </c>
    </row>
    <row r="80" spans="1:14" x14ac:dyDescent="0.3">
      <c r="A80" s="182"/>
      <c r="B80" s="192"/>
      <c r="C80" s="184"/>
      <c r="D80" s="185"/>
      <c r="E80" s="183"/>
      <c r="F80" s="185"/>
      <c r="G80" s="184"/>
      <c r="H80" s="186"/>
      <c r="I80" s="187"/>
      <c r="J80" s="187"/>
      <c r="K80" s="188"/>
      <c r="L80" s="189"/>
      <c r="M80" s="190"/>
      <c r="N80" s="191"/>
    </row>
    <row r="81" spans="1:14" s="70" customFormat="1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0</v>
      </c>
      <c r="F81" s="174">
        <v>0</v>
      </c>
      <c r="G81" s="173" t="s">
        <v>27</v>
      </c>
      <c r="H81" s="175">
        <v>0</v>
      </c>
      <c r="I81" s="176">
        <v>0</v>
      </c>
      <c r="J81" s="176">
        <f t="shared" ref="J81:J84" si="29">I81-F81</f>
        <v>0</v>
      </c>
      <c r="K81" s="177">
        <v>0</v>
      </c>
      <c r="L81" s="178">
        <f t="shared" ref="L81:L85" si="30">SUM(I81*K81)</f>
        <v>0</v>
      </c>
      <c r="M81" s="179">
        <f t="shared" ref="M81:M85" si="31">SUM(I81*K81*1.09)</f>
        <v>0</v>
      </c>
      <c r="N81" s="180" t="s">
        <v>63</v>
      </c>
    </row>
    <row r="82" spans="1:14" s="70" customFormat="1" x14ac:dyDescent="0.3">
      <c r="A82" s="171"/>
      <c r="B82" s="181"/>
      <c r="C82" s="173" t="s">
        <v>28</v>
      </c>
      <c r="D82" s="174">
        <v>3</v>
      </c>
      <c r="E82" s="172">
        <v>1</v>
      </c>
      <c r="F82" s="174">
        <v>3</v>
      </c>
      <c r="G82" s="173" t="s">
        <v>28</v>
      </c>
      <c r="H82" s="175">
        <v>1</v>
      </c>
      <c r="I82" s="176">
        <v>3</v>
      </c>
      <c r="J82" s="176">
        <f t="shared" si="29"/>
        <v>0</v>
      </c>
      <c r="K82" s="177">
        <v>4.34</v>
      </c>
      <c r="L82" s="178">
        <f t="shared" si="30"/>
        <v>13.02</v>
      </c>
      <c r="M82" s="179">
        <f t="shared" si="31"/>
        <v>14.191800000000001</v>
      </c>
      <c r="N82" s="180" t="s">
        <v>75</v>
      </c>
    </row>
    <row r="83" spans="1:14" s="70" customFormat="1" x14ac:dyDescent="0.3">
      <c r="A83" s="171"/>
      <c r="B83" s="181"/>
      <c r="C83" s="173" t="s">
        <v>79</v>
      </c>
      <c r="D83" s="174">
        <v>8</v>
      </c>
      <c r="E83" s="172">
        <v>1</v>
      </c>
      <c r="F83" s="174">
        <v>8</v>
      </c>
      <c r="G83" s="173" t="s">
        <v>79</v>
      </c>
      <c r="H83" s="175">
        <v>1</v>
      </c>
      <c r="I83" s="176">
        <v>8</v>
      </c>
      <c r="J83" s="176">
        <f t="shared" si="29"/>
        <v>0</v>
      </c>
      <c r="K83" s="177">
        <v>4.34</v>
      </c>
      <c r="L83" s="178">
        <f t="shared" si="30"/>
        <v>34.72</v>
      </c>
      <c r="M83" s="179">
        <f t="shared" si="31"/>
        <v>37.844799999999999</v>
      </c>
      <c r="N83" s="180" t="s">
        <v>75</v>
      </c>
    </row>
    <row r="84" spans="1:14" s="70" customFormat="1" x14ac:dyDescent="0.3">
      <c r="A84" s="171"/>
      <c r="B84" s="181"/>
      <c r="C84" s="173" t="s">
        <v>29</v>
      </c>
      <c r="D84" s="174">
        <v>6</v>
      </c>
      <c r="E84" s="172">
        <v>1</v>
      </c>
      <c r="F84" s="174">
        <v>6</v>
      </c>
      <c r="G84" s="173" t="s">
        <v>29</v>
      </c>
      <c r="H84" s="175">
        <v>1</v>
      </c>
      <c r="I84" s="176">
        <v>6</v>
      </c>
      <c r="J84" s="176">
        <f t="shared" si="29"/>
        <v>0</v>
      </c>
      <c r="K84" s="177">
        <v>4.34</v>
      </c>
      <c r="L84" s="178">
        <f t="shared" si="30"/>
        <v>26.04</v>
      </c>
      <c r="M84" s="179">
        <f t="shared" si="31"/>
        <v>28.383600000000001</v>
      </c>
      <c r="N84" s="180" t="s">
        <v>75</v>
      </c>
    </row>
    <row r="85" spans="1:14" s="70" customFormat="1" x14ac:dyDescent="0.3">
      <c r="A85" s="171"/>
      <c r="B85" s="181"/>
      <c r="C85" s="173" t="s">
        <v>30</v>
      </c>
      <c r="D85" s="174">
        <v>0</v>
      </c>
      <c r="E85" s="172">
        <v>0</v>
      </c>
      <c r="F85" s="174">
        <v>0</v>
      </c>
      <c r="G85" s="173" t="s">
        <v>30</v>
      </c>
      <c r="H85" s="175">
        <v>0</v>
      </c>
      <c r="I85" s="176">
        <v>0</v>
      </c>
      <c r="J85" s="176">
        <v>0</v>
      </c>
      <c r="K85" s="177">
        <v>0</v>
      </c>
      <c r="L85" s="178">
        <f t="shared" si="30"/>
        <v>0</v>
      </c>
      <c r="M85" s="179">
        <f t="shared" si="31"/>
        <v>0</v>
      </c>
      <c r="N85" s="180" t="s">
        <v>73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s="70" customFormat="1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0</v>
      </c>
      <c r="F87" s="174">
        <v>0</v>
      </c>
      <c r="G87" s="173" t="s">
        <v>27</v>
      </c>
      <c r="H87" s="175">
        <v>0</v>
      </c>
      <c r="I87" s="176">
        <v>0</v>
      </c>
      <c r="J87" s="176">
        <f t="shared" ref="J87:J90" si="32">I87-F87</f>
        <v>0</v>
      </c>
      <c r="K87" s="177">
        <v>0</v>
      </c>
      <c r="L87" s="178">
        <f t="shared" ref="L87:L91" si="33">SUM(I87*K87)</f>
        <v>0</v>
      </c>
      <c r="M87" s="179">
        <f t="shared" ref="M87:M91" si="34">SUM(I87*K87*1.09)</f>
        <v>0</v>
      </c>
      <c r="N87" s="180" t="s">
        <v>63</v>
      </c>
    </row>
    <row r="88" spans="1:14" s="70" customFormat="1" x14ac:dyDescent="0.3">
      <c r="A88" s="171"/>
      <c r="B88" s="181"/>
      <c r="C88" s="173" t="s">
        <v>28</v>
      </c>
      <c r="D88" s="174">
        <v>3</v>
      </c>
      <c r="E88" s="172">
        <v>1</v>
      </c>
      <c r="F88" s="174">
        <v>3</v>
      </c>
      <c r="G88" s="173" t="s">
        <v>28</v>
      </c>
      <c r="H88" s="175">
        <v>1</v>
      </c>
      <c r="I88" s="176">
        <v>3</v>
      </c>
      <c r="J88" s="176">
        <f t="shared" si="32"/>
        <v>0</v>
      </c>
      <c r="K88" s="177">
        <v>4.34</v>
      </c>
      <c r="L88" s="178">
        <f t="shared" si="33"/>
        <v>13.02</v>
      </c>
      <c r="M88" s="179">
        <f t="shared" si="34"/>
        <v>14.191800000000001</v>
      </c>
      <c r="N88" s="180" t="s">
        <v>75</v>
      </c>
    </row>
    <row r="89" spans="1:14" s="70" customFormat="1" x14ac:dyDescent="0.3">
      <c r="A89" s="171"/>
      <c r="B89" s="181"/>
      <c r="C89" s="173" t="s">
        <v>79</v>
      </c>
      <c r="D89" s="174">
        <v>8</v>
      </c>
      <c r="E89" s="172">
        <v>1</v>
      </c>
      <c r="F89" s="174">
        <v>8</v>
      </c>
      <c r="G89" s="173" t="s">
        <v>79</v>
      </c>
      <c r="H89" s="175">
        <v>1</v>
      </c>
      <c r="I89" s="176">
        <v>8</v>
      </c>
      <c r="J89" s="176">
        <f t="shared" si="32"/>
        <v>0</v>
      </c>
      <c r="K89" s="177">
        <v>4.34</v>
      </c>
      <c r="L89" s="178">
        <f t="shared" si="33"/>
        <v>34.72</v>
      </c>
      <c r="M89" s="179">
        <f t="shared" si="34"/>
        <v>37.844799999999999</v>
      </c>
      <c r="N89" s="180" t="s">
        <v>75</v>
      </c>
    </row>
    <row r="90" spans="1:14" s="70" customFormat="1" x14ac:dyDescent="0.3">
      <c r="A90" s="171"/>
      <c r="B90" s="181"/>
      <c r="C90" s="173" t="s">
        <v>29</v>
      </c>
      <c r="D90" s="174">
        <v>6</v>
      </c>
      <c r="E90" s="172">
        <v>1</v>
      </c>
      <c r="F90" s="174">
        <v>6</v>
      </c>
      <c r="G90" s="173" t="s">
        <v>29</v>
      </c>
      <c r="H90" s="175">
        <v>1</v>
      </c>
      <c r="I90" s="176">
        <v>6</v>
      </c>
      <c r="J90" s="176">
        <f t="shared" si="32"/>
        <v>0</v>
      </c>
      <c r="K90" s="177">
        <v>4.34</v>
      </c>
      <c r="L90" s="178">
        <f t="shared" si="33"/>
        <v>26.04</v>
      </c>
      <c r="M90" s="179">
        <f t="shared" si="34"/>
        <v>28.383600000000001</v>
      </c>
      <c r="N90" s="180" t="s">
        <v>75</v>
      </c>
    </row>
    <row r="91" spans="1:14" s="70" customFormat="1" x14ac:dyDescent="0.3">
      <c r="A91" s="171"/>
      <c r="B91" s="181"/>
      <c r="C91" s="173" t="s">
        <v>30</v>
      </c>
      <c r="D91" s="174">
        <v>0</v>
      </c>
      <c r="E91" s="172">
        <v>0</v>
      </c>
      <c r="F91" s="174">
        <v>0</v>
      </c>
      <c r="G91" s="173" t="s">
        <v>30</v>
      </c>
      <c r="H91" s="175">
        <v>0</v>
      </c>
      <c r="I91" s="176">
        <v>0</v>
      </c>
      <c r="J91" s="176">
        <v>0</v>
      </c>
      <c r="K91" s="177">
        <v>0</v>
      </c>
      <c r="L91" s="178">
        <f t="shared" si="33"/>
        <v>0</v>
      </c>
      <c r="M91" s="179">
        <f t="shared" si="34"/>
        <v>0</v>
      </c>
      <c r="N91" s="180" t="s">
        <v>73</v>
      </c>
    </row>
    <row r="92" spans="1:14" x14ac:dyDescent="0.3">
      <c r="A92" s="9"/>
      <c r="B92" s="19"/>
      <c r="C92" s="11"/>
      <c r="D92" s="12"/>
      <c r="E92" s="10"/>
      <c r="F92" s="10"/>
      <c r="G92" s="11"/>
      <c r="H92" s="13"/>
      <c r="I92" s="14"/>
      <c r="J92" s="14"/>
      <c r="K92" s="15"/>
      <c r="L92" s="16"/>
      <c r="M92" s="17"/>
      <c r="N92" s="18"/>
    </row>
    <row r="93" spans="1:14" x14ac:dyDescent="0.3">
      <c r="A93" s="9"/>
      <c r="B93" s="19"/>
      <c r="C93" s="11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4" ht="15" thickBot="1" x14ac:dyDescent="0.35">
      <c r="A94" s="9"/>
      <c r="B94" s="10"/>
      <c r="C94" s="11"/>
      <c r="D94" s="12"/>
      <c r="E94" s="10"/>
      <c r="F94" s="10"/>
      <c r="G94" s="11"/>
      <c r="H94" s="13"/>
      <c r="I94" s="14"/>
      <c r="J94" s="14"/>
      <c r="K94" s="15"/>
      <c r="L94" s="16"/>
      <c r="M94" s="17"/>
      <c r="N94" s="18"/>
    </row>
    <row r="95" spans="1:14" ht="18" thickBot="1" x14ac:dyDescent="0.35">
      <c r="A95" s="226" t="s">
        <v>144</v>
      </c>
      <c r="B95" s="229"/>
      <c r="C95" s="229"/>
      <c r="D95" s="230"/>
      <c r="E95" s="22"/>
      <c r="F95" s="23">
        <f>SUM(F3:F94)</f>
        <v>255</v>
      </c>
      <c r="G95" s="22"/>
      <c r="H95" s="24"/>
      <c r="I95" s="25">
        <f>SUM(I3:I94)</f>
        <v>245</v>
      </c>
      <c r="J95" s="25">
        <f>SUM(J3:J94)</f>
        <v>-10</v>
      </c>
      <c r="K95" s="26"/>
      <c r="L95" s="26">
        <f>SUM(L3:L94)</f>
        <v>1063.2999999999997</v>
      </c>
      <c r="M95" s="27">
        <f>SUM(M3:M94)</f>
        <v>1158.9970000000003</v>
      </c>
      <c r="N95" s="28" t="s">
        <v>23</v>
      </c>
    </row>
    <row r="96" spans="1:14" x14ac:dyDescent="0.3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</row>
    <row r="97" spans="1:14" x14ac:dyDescent="0.3">
      <c r="A97" s="29"/>
      <c r="B97" s="30"/>
      <c r="C97" s="30"/>
      <c r="D97" s="30"/>
      <c r="E97" s="30"/>
      <c r="F97" s="30"/>
      <c r="G97" s="32" t="s">
        <v>24</v>
      </c>
      <c r="H97" s="30"/>
      <c r="I97" s="30"/>
      <c r="J97" s="30"/>
      <c r="K97" s="30"/>
      <c r="L97" s="30"/>
      <c r="M97" s="30"/>
      <c r="N97" s="31"/>
    </row>
    <row r="98" spans="1:14" ht="15" thickBot="1" x14ac:dyDescent="0.35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</row>
    <row r="99" spans="1:14" ht="18.600000000000001" thickBot="1" x14ac:dyDescent="0.4">
      <c r="A99" s="33"/>
      <c r="B99" s="34"/>
      <c r="C99" s="34"/>
      <c r="D99" s="34"/>
      <c r="E99" s="35"/>
      <c r="F99" s="36"/>
      <c r="G99" s="30"/>
      <c r="H99" s="30"/>
      <c r="I99" s="30"/>
      <c r="J99" s="30"/>
      <c r="K99" s="30"/>
      <c r="L99" s="30"/>
      <c r="M99" s="30"/>
      <c r="N99" s="31"/>
    </row>
    <row r="100" spans="1:14" ht="15" thickBot="1" x14ac:dyDescent="0.35">
      <c r="A100" s="37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</row>
  </sheetData>
  <mergeCells count="2">
    <mergeCell ref="A1:N1"/>
    <mergeCell ref="A95:D9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99"/>
  <sheetViews>
    <sheetView topLeftCell="A81" workbookViewId="0">
      <selection activeCell="G97" sqref="G97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58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0</v>
      </c>
      <c r="F3" s="174">
        <v>0</v>
      </c>
      <c r="G3" s="173" t="s">
        <v>27</v>
      </c>
      <c r="H3" s="175">
        <v>0</v>
      </c>
      <c r="I3" s="176">
        <v>0</v>
      </c>
      <c r="J3" s="176">
        <f t="shared" ref="J3:J7" si="0">I3-F3</f>
        <v>0</v>
      </c>
      <c r="K3" s="177">
        <v>0</v>
      </c>
      <c r="L3" s="178">
        <f>SUM(I3*K3)</f>
        <v>0</v>
      </c>
      <c r="M3" s="179">
        <f t="shared" ref="M3:M7" si="1">SUM(I3*K3*1.09)</f>
        <v>0</v>
      </c>
      <c r="N3" s="180" t="s">
        <v>63</v>
      </c>
    </row>
    <row r="4" spans="1:21" s="70" customFormat="1" ht="17.25" customHeight="1" x14ac:dyDescent="0.3">
      <c r="A4" s="171"/>
      <c r="B4" s="172"/>
      <c r="C4" s="173" t="s">
        <v>28</v>
      </c>
      <c r="D4" s="174">
        <v>3</v>
      </c>
      <c r="E4" s="172">
        <v>1</v>
      </c>
      <c r="F4" s="174">
        <v>3</v>
      </c>
      <c r="G4" s="173" t="s">
        <v>28</v>
      </c>
      <c r="H4" s="175">
        <v>1</v>
      </c>
      <c r="I4" s="176">
        <v>3</v>
      </c>
      <c r="J4" s="176">
        <f t="shared" si="0"/>
        <v>0</v>
      </c>
      <c r="K4" s="177">
        <v>4.34</v>
      </c>
      <c r="L4" s="178">
        <f t="shared" ref="L4:L7" si="2">SUM(I4*K4)</f>
        <v>13.02</v>
      </c>
      <c r="M4" s="179">
        <f t="shared" si="1"/>
        <v>14.191800000000001</v>
      </c>
      <c r="N4" s="180" t="s">
        <v>75</v>
      </c>
    </row>
    <row r="5" spans="1:21" s="70" customFormat="1" ht="17.25" customHeight="1" x14ac:dyDescent="0.3">
      <c r="A5" s="171"/>
      <c r="B5" s="181"/>
      <c r="C5" s="173" t="s">
        <v>79</v>
      </c>
      <c r="D5" s="174">
        <v>8</v>
      </c>
      <c r="E5" s="172">
        <v>1</v>
      </c>
      <c r="F5" s="174">
        <v>8</v>
      </c>
      <c r="G5" s="173" t="s">
        <v>79</v>
      </c>
      <c r="H5" s="175">
        <v>1</v>
      </c>
      <c r="I5" s="176">
        <v>8</v>
      </c>
      <c r="J5" s="176">
        <f t="shared" si="0"/>
        <v>0</v>
      </c>
      <c r="K5" s="177">
        <v>4.34</v>
      </c>
      <c r="L5" s="178">
        <f t="shared" si="2"/>
        <v>34.72</v>
      </c>
      <c r="M5" s="179">
        <f t="shared" si="1"/>
        <v>37.844799999999999</v>
      </c>
      <c r="N5" s="180" t="s">
        <v>75</v>
      </c>
    </row>
    <row r="6" spans="1:21" s="70" customFormat="1" ht="17.25" customHeight="1" x14ac:dyDescent="0.3">
      <c r="A6" s="171"/>
      <c r="B6" s="181"/>
      <c r="C6" s="173" t="s">
        <v>29</v>
      </c>
      <c r="D6" s="174">
        <v>6</v>
      </c>
      <c r="E6" s="172">
        <v>1</v>
      </c>
      <c r="F6" s="174">
        <v>6</v>
      </c>
      <c r="G6" s="173" t="s">
        <v>29</v>
      </c>
      <c r="H6" s="175">
        <v>1</v>
      </c>
      <c r="I6" s="176">
        <v>6</v>
      </c>
      <c r="J6" s="176">
        <f t="shared" si="0"/>
        <v>0</v>
      </c>
      <c r="K6" s="177">
        <v>4.34</v>
      </c>
      <c r="L6" s="178">
        <f t="shared" si="2"/>
        <v>26.04</v>
      </c>
      <c r="M6" s="179">
        <f t="shared" si="1"/>
        <v>28.383600000000001</v>
      </c>
      <c r="N6" s="180" t="s">
        <v>75</v>
      </c>
    </row>
    <row r="7" spans="1:21" s="70" customFormat="1" ht="17.25" customHeight="1" x14ac:dyDescent="0.3">
      <c r="A7" s="171"/>
      <c r="B7" s="181"/>
      <c r="C7" s="173" t="s">
        <v>30</v>
      </c>
      <c r="D7" s="174">
        <v>6</v>
      </c>
      <c r="E7" s="172">
        <v>1</v>
      </c>
      <c r="F7" s="174">
        <v>6</v>
      </c>
      <c r="G7" s="173" t="s">
        <v>30</v>
      </c>
      <c r="H7" s="175">
        <v>0</v>
      </c>
      <c r="I7" s="176">
        <v>0</v>
      </c>
      <c r="J7" s="176">
        <f t="shared" si="0"/>
        <v>-6</v>
      </c>
      <c r="K7" s="177">
        <v>0</v>
      </c>
      <c r="L7" s="178">
        <f t="shared" si="2"/>
        <v>0</v>
      </c>
      <c r="M7" s="179">
        <f t="shared" si="1"/>
        <v>0</v>
      </c>
      <c r="N7" s="180" t="s">
        <v>63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s="70" customFormat="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0</v>
      </c>
      <c r="F9" s="174">
        <v>0</v>
      </c>
      <c r="G9" s="173" t="s">
        <v>27</v>
      </c>
      <c r="H9" s="175">
        <v>0</v>
      </c>
      <c r="I9" s="176">
        <v>0</v>
      </c>
      <c r="J9" s="176">
        <f t="shared" ref="J9:J13" si="3">I9-F9</f>
        <v>0</v>
      </c>
      <c r="K9" s="177">
        <v>0</v>
      </c>
      <c r="L9" s="178">
        <f>SUM(I9*K9)</f>
        <v>0</v>
      </c>
      <c r="M9" s="179">
        <f t="shared" ref="M9:M13" si="4">SUM(I9*K9*1.09)</f>
        <v>0</v>
      </c>
      <c r="N9" s="180" t="s">
        <v>63</v>
      </c>
    </row>
    <row r="10" spans="1:21" s="70" customFormat="1" ht="17.25" customHeight="1" x14ac:dyDescent="0.3">
      <c r="A10" s="171"/>
      <c r="B10" s="181"/>
      <c r="C10" s="173" t="s">
        <v>28</v>
      </c>
      <c r="D10" s="174">
        <v>3</v>
      </c>
      <c r="E10" s="172">
        <v>1</v>
      </c>
      <c r="F10" s="174">
        <v>3</v>
      </c>
      <c r="G10" s="173" t="s">
        <v>28</v>
      </c>
      <c r="H10" s="175">
        <v>1</v>
      </c>
      <c r="I10" s="176">
        <v>3</v>
      </c>
      <c r="J10" s="176">
        <f t="shared" si="3"/>
        <v>0</v>
      </c>
      <c r="K10" s="177">
        <v>4.34</v>
      </c>
      <c r="L10" s="178">
        <f t="shared" ref="L10:L13" si="5">SUM(I10*K10)</f>
        <v>13.02</v>
      </c>
      <c r="M10" s="179">
        <f t="shared" si="4"/>
        <v>14.191800000000001</v>
      </c>
      <c r="N10" s="180" t="s">
        <v>75</v>
      </c>
      <c r="O10" s="73"/>
      <c r="P10" s="73"/>
      <c r="Q10" s="73"/>
      <c r="R10" s="73"/>
      <c r="S10" s="73"/>
      <c r="T10" s="73"/>
      <c r="U10" s="73"/>
    </row>
    <row r="11" spans="1:21" s="70" customFormat="1" ht="17.25" customHeight="1" x14ac:dyDescent="0.3">
      <c r="A11" s="171"/>
      <c r="B11" s="181"/>
      <c r="C11" s="173" t="s">
        <v>79</v>
      </c>
      <c r="D11" s="174">
        <v>8</v>
      </c>
      <c r="E11" s="172">
        <v>1</v>
      </c>
      <c r="F11" s="174">
        <v>8</v>
      </c>
      <c r="G11" s="173" t="s">
        <v>79</v>
      </c>
      <c r="H11" s="175">
        <v>1</v>
      </c>
      <c r="I11" s="176">
        <v>8</v>
      </c>
      <c r="J11" s="176">
        <f t="shared" si="3"/>
        <v>0</v>
      </c>
      <c r="K11" s="177">
        <v>4.34</v>
      </c>
      <c r="L11" s="178">
        <f t="shared" si="5"/>
        <v>34.72</v>
      </c>
      <c r="M11" s="179">
        <f t="shared" si="4"/>
        <v>37.844799999999999</v>
      </c>
      <c r="N11" s="180" t="s">
        <v>75</v>
      </c>
      <c r="O11" s="73"/>
      <c r="P11" s="73"/>
      <c r="Q11" s="73"/>
      <c r="R11" s="73"/>
      <c r="S11" s="73"/>
      <c r="T11" s="73"/>
      <c r="U11" s="73"/>
    </row>
    <row r="12" spans="1:21" s="70" customFormat="1" ht="17.25" customHeight="1" x14ac:dyDescent="0.3">
      <c r="A12" s="171"/>
      <c r="B12" s="72"/>
      <c r="C12" s="173" t="s">
        <v>29</v>
      </c>
      <c r="D12" s="174">
        <v>6</v>
      </c>
      <c r="E12" s="172">
        <v>1</v>
      </c>
      <c r="F12" s="174">
        <v>6</v>
      </c>
      <c r="G12" s="173" t="s">
        <v>29</v>
      </c>
      <c r="H12" s="175">
        <v>1</v>
      </c>
      <c r="I12" s="176">
        <v>6</v>
      </c>
      <c r="J12" s="176">
        <f t="shared" si="3"/>
        <v>0</v>
      </c>
      <c r="K12" s="177">
        <v>4.34</v>
      </c>
      <c r="L12" s="178">
        <f t="shared" si="5"/>
        <v>26.04</v>
      </c>
      <c r="M12" s="179">
        <f t="shared" si="4"/>
        <v>28.383600000000001</v>
      </c>
      <c r="N12" s="180" t="s">
        <v>75</v>
      </c>
    </row>
    <row r="13" spans="1:21" s="70" customFormat="1" ht="17.25" customHeight="1" x14ac:dyDescent="0.3">
      <c r="A13" s="171"/>
      <c r="B13" s="172"/>
      <c r="C13" s="173" t="s">
        <v>30</v>
      </c>
      <c r="D13" s="174">
        <v>0</v>
      </c>
      <c r="E13" s="172">
        <v>0</v>
      </c>
      <c r="F13" s="174">
        <v>0</v>
      </c>
      <c r="G13" s="173" t="s">
        <v>30</v>
      </c>
      <c r="H13" s="175">
        <v>0</v>
      </c>
      <c r="I13" s="176">
        <v>0</v>
      </c>
      <c r="J13" s="176">
        <f t="shared" si="3"/>
        <v>0</v>
      </c>
      <c r="K13" s="177">
        <v>0</v>
      </c>
      <c r="L13" s="178">
        <f t="shared" si="5"/>
        <v>0</v>
      </c>
      <c r="M13" s="179">
        <f t="shared" si="4"/>
        <v>0</v>
      </c>
      <c r="N13" s="180" t="s">
        <v>63</v>
      </c>
    </row>
    <row r="14" spans="1:21" ht="17.25" customHeight="1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</row>
    <row r="15" spans="1:21" s="70" customFormat="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0</v>
      </c>
      <c r="F15" s="174">
        <v>0</v>
      </c>
      <c r="G15" s="173" t="s">
        <v>27</v>
      </c>
      <c r="H15" s="175">
        <v>0</v>
      </c>
      <c r="I15" s="176">
        <v>0</v>
      </c>
      <c r="J15" s="176">
        <f t="shared" ref="J15:J19" si="6">I15-F15</f>
        <v>0</v>
      </c>
      <c r="K15" s="177">
        <v>0</v>
      </c>
      <c r="L15" s="178">
        <f>SUM(I15*K15)</f>
        <v>0</v>
      </c>
      <c r="M15" s="179">
        <f t="shared" ref="M15:M25" si="7">SUM(I15*K15*1.09)</f>
        <v>0</v>
      </c>
      <c r="N15" s="180" t="s">
        <v>63</v>
      </c>
      <c r="O15" s="73"/>
      <c r="P15" s="73"/>
      <c r="Q15" s="73"/>
      <c r="R15" s="73"/>
      <c r="S15" s="73"/>
    </row>
    <row r="16" spans="1:21" s="70" customFormat="1" ht="17.25" customHeight="1" x14ac:dyDescent="0.3">
      <c r="A16" s="171"/>
      <c r="B16" s="72"/>
      <c r="C16" s="173" t="s">
        <v>28</v>
      </c>
      <c r="D16" s="174">
        <v>3</v>
      </c>
      <c r="E16" s="172">
        <v>1</v>
      </c>
      <c r="F16" s="174">
        <v>3</v>
      </c>
      <c r="G16" s="173" t="s">
        <v>28</v>
      </c>
      <c r="H16" s="175">
        <v>1</v>
      </c>
      <c r="I16" s="176">
        <v>4</v>
      </c>
      <c r="J16" s="176">
        <f t="shared" si="6"/>
        <v>1</v>
      </c>
      <c r="K16" s="177">
        <v>4.34</v>
      </c>
      <c r="L16" s="178">
        <f t="shared" ref="L16:L22" si="8">SUM(I16*K16)</f>
        <v>17.36</v>
      </c>
      <c r="M16" s="179">
        <f t="shared" si="7"/>
        <v>18.9224</v>
      </c>
      <c r="N16" s="180" t="s">
        <v>75</v>
      </c>
      <c r="O16" s="73"/>
      <c r="P16" s="73"/>
      <c r="Q16" s="73"/>
      <c r="R16" s="73"/>
      <c r="S16" s="73"/>
    </row>
    <row r="17" spans="1:18" s="70" customFormat="1" ht="17.25" customHeight="1" x14ac:dyDescent="0.3">
      <c r="A17" s="171"/>
      <c r="B17" s="172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8</v>
      </c>
      <c r="J17" s="176">
        <f t="shared" si="6"/>
        <v>0</v>
      </c>
      <c r="K17" s="177">
        <v>4.34</v>
      </c>
      <c r="L17" s="178">
        <f t="shared" si="8"/>
        <v>34.72</v>
      </c>
      <c r="M17" s="179">
        <f t="shared" si="7"/>
        <v>37.844799999999999</v>
      </c>
      <c r="N17" s="180" t="s">
        <v>75</v>
      </c>
    </row>
    <row r="18" spans="1:18" s="70" customFormat="1" ht="17.25" customHeight="1" x14ac:dyDescent="0.3">
      <c r="A18" s="171"/>
      <c r="B18" s="181"/>
      <c r="C18" s="173" t="s">
        <v>29</v>
      </c>
      <c r="D18" s="174">
        <v>6</v>
      </c>
      <c r="E18" s="172">
        <v>1</v>
      </c>
      <c r="F18" s="174">
        <v>6</v>
      </c>
      <c r="G18" s="173" t="s">
        <v>29</v>
      </c>
      <c r="H18" s="175">
        <v>1</v>
      </c>
      <c r="I18" s="176">
        <v>6</v>
      </c>
      <c r="J18" s="176">
        <f t="shared" si="6"/>
        <v>0</v>
      </c>
      <c r="K18" s="177">
        <v>4.34</v>
      </c>
      <c r="L18" s="178">
        <f t="shared" si="8"/>
        <v>26.04</v>
      </c>
      <c r="M18" s="179">
        <f t="shared" si="7"/>
        <v>28.383600000000001</v>
      </c>
      <c r="N18" s="180" t="s">
        <v>75</v>
      </c>
    </row>
    <row r="19" spans="1:18" s="70" customFormat="1" ht="17.25" customHeight="1" x14ac:dyDescent="0.3">
      <c r="A19" s="171"/>
      <c r="B19" s="72"/>
      <c r="C19" s="173" t="s">
        <v>30</v>
      </c>
      <c r="D19" s="174">
        <v>0</v>
      </c>
      <c r="E19" s="172">
        <v>0</v>
      </c>
      <c r="F19" s="174">
        <v>0</v>
      </c>
      <c r="G19" s="173" t="s">
        <v>30</v>
      </c>
      <c r="H19" s="175">
        <v>0</v>
      </c>
      <c r="I19" s="176">
        <v>0</v>
      </c>
      <c r="J19" s="176">
        <f t="shared" si="6"/>
        <v>0</v>
      </c>
      <c r="K19" s="177">
        <v>0</v>
      </c>
      <c r="L19" s="178">
        <f t="shared" si="8"/>
        <v>0</v>
      </c>
      <c r="M19" s="179">
        <f t="shared" si="7"/>
        <v>0</v>
      </c>
      <c r="N19" s="180" t="s">
        <v>73</v>
      </c>
    </row>
    <row r="20" spans="1:18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8" s="70" customFormat="1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0</v>
      </c>
      <c r="F21" s="174">
        <v>0</v>
      </c>
      <c r="G21" s="173" t="s">
        <v>27</v>
      </c>
      <c r="H21" s="175">
        <v>0</v>
      </c>
      <c r="I21" s="176">
        <v>0</v>
      </c>
      <c r="J21" s="176">
        <f t="shared" ref="J21:J25" si="9">I21-F21</f>
        <v>0</v>
      </c>
      <c r="K21" s="177">
        <v>0</v>
      </c>
      <c r="L21" s="178">
        <f t="shared" si="8"/>
        <v>0</v>
      </c>
      <c r="M21" s="179">
        <f t="shared" si="7"/>
        <v>0</v>
      </c>
      <c r="N21" s="180" t="s">
        <v>73</v>
      </c>
    </row>
    <row r="22" spans="1:18" s="70" customFormat="1" ht="17.25" customHeight="1" x14ac:dyDescent="0.3">
      <c r="A22" s="171"/>
      <c r="B22" s="172"/>
      <c r="C22" s="173" t="s">
        <v>28</v>
      </c>
      <c r="D22" s="174">
        <v>3</v>
      </c>
      <c r="E22" s="172">
        <v>1</v>
      </c>
      <c r="F22" s="174">
        <v>3</v>
      </c>
      <c r="G22" s="173" t="s">
        <v>28</v>
      </c>
      <c r="H22" s="175">
        <v>1</v>
      </c>
      <c r="I22" s="176">
        <v>3</v>
      </c>
      <c r="J22" s="176">
        <f t="shared" si="9"/>
        <v>0</v>
      </c>
      <c r="K22" s="177">
        <v>4.34</v>
      </c>
      <c r="L22" s="178">
        <f t="shared" si="8"/>
        <v>13.02</v>
      </c>
      <c r="M22" s="179">
        <f t="shared" si="7"/>
        <v>14.191800000000001</v>
      </c>
      <c r="N22" s="180" t="s">
        <v>75</v>
      </c>
      <c r="O22" s="73"/>
      <c r="P22" s="73"/>
      <c r="Q22" s="73"/>
      <c r="R22" s="73"/>
    </row>
    <row r="23" spans="1:18" s="70" customFormat="1" ht="17.25" customHeight="1" x14ac:dyDescent="0.3">
      <c r="A23" s="171"/>
      <c r="B23" s="72"/>
      <c r="C23" s="173" t="s">
        <v>79</v>
      </c>
      <c r="D23" s="174">
        <v>8</v>
      </c>
      <c r="E23" s="172">
        <v>1</v>
      </c>
      <c r="F23" s="174">
        <v>8</v>
      </c>
      <c r="G23" s="173" t="s">
        <v>79</v>
      </c>
      <c r="H23" s="175">
        <v>1</v>
      </c>
      <c r="I23" s="176">
        <v>8</v>
      </c>
      <c r="J23" s="176">
        <f t="shared" si="9"/>
        <v>0</v>
      </c>
      <c r="K23" s="177">
        <v>4.34</v>
      </c>
      <c r="L23" s="178">
        <f>SUM(I23*K23)</f>
        <v>34.72</v>
      </c>
      <c r="M23" s="179">
        <f t="shared" si="7"/>
        <v>37.844799999999999</v>
      </c>
      <c r="N23" s="180" t="s">
        <v>75</v>
      </c>
    </row>
    <row r="24" spans="1:18" s="70" customFormat="1" ht="17.25" customHeight="1" x14ac:dyDescent="0.3">
      <c r="A24" s="171"/>
      <c r="B24" s="172"/>
      <c r="C24" s="173" t="s">
        <v>29</v>
      </c>
      <c r="D24" s="174">
        <v>6</v>
      </c>
      <c r="E24" s="172">
        <v>1</v>
      </c>
      <c r="F24" s="174">
        <v>6</v>
      </c>
      <c r="G24" s="173" t="s">
        <v>29</v>
      </c>
      <c r="H24" s="175">
        <v>1</v>
      </c>
      <c r="I24" s="176">
        <v>6</v>
      </c>
      <c r="J24" s="176">
        <f t="shared" si="9"/>
        <v>0</v>
      </c>
      <c r="K24" s="177">
        <v>4.34</v>
      </c>
      <c r="L24" s="178">
        <f>SUM(I24*K24)</f>
        <v>26.04</v>
      </c>
      <c r="M24" s="179">
        <f t="shared" si="7"/>
        <v>28.383600000000001</v>
      </c>
      <c r="N24" s="180" t="s">
        <v>75</v>
      </c>
    </row>
    <row r="25" spans="1:18" s="70" customFormat="1" ht="15.75" customHeight="1" x14ac:dyDescent="0.3">
      <c r="A25" s="171"/>
      <c r="B25" s="172"/>
      <c r="C25" s="173" t="s">
        <v>30</v>
      </c>
      <c r="D25" s="174">
        <v>0</v>
      </c>
      <c r="E25" s="172">
        <v>0</v>
      </c>
      <c r="F25" s="174">
        <v>0</v>
      </c>
      <c r="G25" s="173" t="s">
        <v>30</v>
      </c>
      <c r="H25" s="175">
        <v>1</v>
      </c>
      <c r="I25" s="176">
        <v>2</v>
      </c>
      <c r="J25" s="176">
        <f t="shared" si="9"/>
        <v>2</v>
      </c>
      <c r="K25" s="177">
        <v>4.34</v>
      </c>
      <c r="L25" s="178">
        <f t="shared" ref="L25" si="10">SUM(I25*K25)</f>
        <v>8.68</v>
      </c>
      <c r="M25" s="179">
        <f t="shared" si="7"/>
        <v>9.4611999999999998</v>
      </c>
      <c r="N25" s="180" t="s">
        <v>75</v>
      </c>
    </row>
    <row r="26" spans="1:18" ht="17.25" customHeight="1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8" s="70" customFormat="1" ht="17.25" customHeight="1" x14ac:dyDescent="0.3">
      <c r="A27" s="171">
        <v>42859</v>
      </c>
      <c r="B27" s="172" t="s">
        <v>17</v>
      </c>
      <c r="C27" s="173" t="s">
        <v>27</v>
      </c>
      <c r="D27" s="174">
        <v>5</v>
      </c>
      <c r="E27" s="172">
        <v>0</v>
      </c>
      <c r="F27" s="174">
        <v>0</v>
      </c>
      <c r="G27" s="173" t="s">
        <v>27</v>
      </c>
      <c r="H27" s="175">
        <v>0</v>
      </c>
      <c r="I27" s="176">
        <v>0</v>
      </c>
      <c r="J27" s="176">
        <f t="shared" ref="J27:J31" si="11">I27-F27</f>
        <v>0</v>
      </c>
      <c r="K27" s="177">
        <v>0</v>
      </c>
      <c r="L27" s="178">
        <f>SUM(I27*K27)</f>
        <v>0</v>
      </c>
      <c r="M27" s="179">
        <f t="shared" ref="M27:M67" si="12">SUM(I27*K27*1.09)</f>
        <v>0</v>
      </c>
      <c r="N27" s="180" t="s">
        <v>63</v>
      </c>
    </row>
    <row r="28" spans="1:18" s="70" customFormat="1" ht="17.25" customHeight="1" x14ac:dyDescent="0.3">
      <c r="A28" s="171"/>
      <c r="B28" s="181"/>
      <c r="C28" s="173" t="s">
        <v>28</v>
      </c>
      <c r="D28" s="174">
        <v>3</v>
      </c>
      <c r="E28" s="172">
        <v>1</v>
      </c>
      <c r="F28" s="174">
        <v>3</v>
      </c>
      <c r="G28" s="173" t="s">
        <v>28</v>
      </c>
      <c r="H28" s="175">
        <v>1</v>
      </c>
      <c r="I28" s="176">
        <v>3</v>
      </c>
      <c r="J28" s="176">
        <f t="shared" si="11"/>
        <v>0</v>
      </c>
      <c r="K28" s="177">
        <v>4.34</v>
      </c>
      <c r="L28" s="178">
        <f t="shared" ref="L28:L31" si="13">SUM(I28*K28)</f>
        <v>13.02</v>
      </c>
      <c r="M28" s="179">
        <f t="shared" si="12"/>
        <v>14.191800000000001</v>
      </c>
      <c r="N28" s="180" t="s">
        <v>75</v>
      </c>
    </row>
    <row r="29" spans="1:18" s="70" customFormat="1" ht="17.25" customHeight="1" x14ac:dyDescent="0.3">
      <c r="A29" s="171"/>
      <c r="B29" s="181"/>
      <c r="C29" s="173" t="s">
        <v>79</v>
      </c>
      <c r="D29" s="174">
        <v>8</v>
      </c>
      <c r="E29" s="172">
        <v>1</v>
      </c>
      <c r="F29" s="174">
        <v>8</v>
      </c>
      <c r="G29" s="173" t="s">
        <v>79</v>
      </c>
      <c r="H29" s="175">
        <v>1</v>
      </c>
      <c r="I29" s="176">
        <v>8</v>
      </c>
      <c r="J29" s="176">
        <f t="shared" si="11"/>
        <v>0</v>
      </c>
      <c r="K29" s="177">
        <v>4.34</v>
      </c>
      <c r="L29" s="178">
        <f t="shared" si="13"/>
        <v>34.72</v>
      </c>
      <c r="M29" s="179">
        <f t="shared" si="12"/>
        <v>37.844799999999999</v>
      </c>
      <c r="N29" s="180" t="s">
        <v>75</v>
      </c>
    </row>
    <row r="30" spans="1:18" s="70" customFormat="1" ht="17.25" customHeight="1" x14ac:dyDescent="0.3">
      <c r="A30" s="171"/>
      <c r="B30" s="181"/>
      <c r="C30" s="173" t="s">
        <v>29</v>
      </c>
      <c r="D30" s="174">
        <v>6</v>
      </c>
      <c r="E30" s="172">
        <v>1</v>
      </c>
      <c r="F30" s="174">
        <v>6</v>
      </c>
      <c r="G30" s="173" t="s">
        <v>29</v>
      </c>
      <c r="H30" s="175">
        <v>1</v>
      </c>
      <c r="I30" s="176">
        <v>6</v>
      </c>
      <c r="J30" s="176">
        <f t="shared" si="11"/>
        <v>0</v>
      </c>
      <c r="K30" s="177">
        <v>4.34</v>
      </c>
      <c r="L30" s="178">
        <f t="shared" si="13"/>
        <v>26.04</v>
      </c>
      <c r="M30" s="179">
        <f t="shared" si="12"/>
        <v>28.383600000000001</v>
      </c>
      <c r="N30" s="180" t="s">
        <v>75</v>
      </c>
    </row>
    <row r="31" spans="1:18" s="70" customFormat="1" ht="17.25" customHeight="1" x14ac:dyDescent="0.3">
      <c r="A31" s="171"/>
      <c r="B31" s="181"/>
      <c r="C31" s="173" t="s">
        <v>30</v>
      </c>
      <c r="D31" s="174">
        <v>0</v>
      </c>
      <c r="E31" s="172">
        <v>0</v>
      </c>
      <c r="F31" s="174">
        <v>0</v>
      </c>
      <c r="G31" s="173" t="s">
        <v>30</v>
      </c>
      <c r="H31" s="175">
        <v>0</v>
      </c>
      <c r="I31" s="176">
        <v>0</v>
      </c>
      <c r="J31" s="176">
        <f t="shared" si="11"/>
        <v>0</v>
      </c>
      <c r="K31" s="177">
        <v>0</v>
      </c>
      <c r="L31" s="178">
        <f t="shared" si="13"/>
        <v>0</v>
      </c>
      <c r="M31" s="179">
        <f t="shared" si="12"/>
        <v>0</v>
      </c>
      <c r="N31" s="180" t="s">
        <v>63</v>
      </c>
    </row>
    <row r="32" spans="1:18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s="70" customFormat="1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0</v>
      </c>
      <c r="F33" s="174">
        <v>0</v>
      </c>
      <c r="G33" s="173" t="s">
        <v>27</v>
      </c>
      <c r="H33" s="175">
        <v>0</v>
      </c>
      <c r="I33" s="176">
        <v>0</v>
      </c>
      <c r="J33" s="176">
        <f t="shared" ref="J33:J39" si="14">I33-F33</f>
        <v>0</v>
      </c>
      <c r="K33" s="177">
        <v>0</v>
      </c>
      <c r="L33" s="178">
        <f>SUM(I33*K33)</f>
        <v>0</v>
      </c>
      <c r="M33" s="179">
        <f t="shared" si="12"/>
        <v>0</v>
      </c>
      <c r="N33" s="180" t="s">
        <v>64</v>
      </c>
    </row>
    <row r="34" spans="1:14" s="70" customFormat="1" ht="17.25" customHeight="1" x14ac:dyDescent="0.3">
      <c r="A34" s="171"/>
      <c r="B34" s="181"/>
      <c r="C34" s="173" t="s">
        <v>28</v>
      </c>
      <c r="D34" s="174">
        <v>3</v>
      </c>
      <c r="E34" s="172">
        <v>1</v>
      </c>
      <c r="F34" s="174">
        <v>3</v>
      </c>
      <c r="G34" s="173" t="s">
        <v>28</v>
      </c>
      <c r="H34" s="175">
        <v>1</v>
      </c>
      <c r="I34" s="176">
        <v>3</v>
      </c>
      <c r="J34" s="176">
        <f t="shared" si="14"/>
        <v>0</v>
      </c>
      <c r="K34" s="177">
        <v>4.34</v>
      </c>
      <c r="L34" s="178">
        <f t="shared" ref="L34:L37" si="15">SUM(I34*K34)</f>
        <v>13.02</v>
      </c>
      <c r="M34" s="179">
        <f t="shared" si="12"/>
        <v>14.191800000000001</v>
      </c>
      <c r="N34" s="180" t="s">
        <v>75</v>
      </c>
    </row>
    <row r="35" spans="1:14" s="70" customFormat="1" ht="17.25" customHeight="1" x14ac:dyDescent="0.3">
      <c r="A35" s="171"/>
      <c r="B35" s="181"/>
      <c r="C35" s="173" t="s">
        <v>79</v>
      </c>
      <c r="D35" s="174">
        <v>8</v>
      </c>
      <c r="E35" s="172">
        <v>1</v>
      </c>
      <c r="F35" s="174">
        <v>8</v>
      </c>
      <c r="G35" s="173" t="s">
        <v>79</v>
      </c>
      <c r="H35" s="175">
        <v>1</v>
      </c>
      <c r="I35" s="176">
        <v>8</v>
      </c>
      <c r="J35" s="176">
        <f t="shared" si="14"/>
        <v>0</v>
      </c>
      <c r="K35" s="177">
        <v>4.34</v>
      </c>
      <c r="L35" s="178">
        <f t="shared" si="15"/>
        <v>34.72</v>
      </c>
      <c r="M35" s="179">
        <f t="shared" si="12"/>
        <v>37.844799999999999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29</v>
      </c>
      <c r="D36" s="174">
        <v>6</v>
      </c>
      <c r="E36" s="172">
        <v>1</v>
      </c>
      <c r="F36" s="174">
        <v>6</v>
      </c>
      <c r="G36" s="173" t="s">
        <v>29</v>
      </c>
      <c r="H36" s="175">
        <v>1</v>
      </c>
      <c r="I36" s="176">
        <v>6</v>
      </c>
      <c r="J36" s="176">
        <f t="shared" si="14"/>
        <v>0</v>
      </c>
      <c r="K36" s="177">
        <v>4.34</v>
      </c>
      <c r="L36" s="178">
        <f t="shared" si="15"/>
        <v>26.04</v>
      </c>
      <c r="M36" s="179">
        <f t="shared" si="12"/>
        <v>28.383600000000001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30</v>
      </c>
      <c r="D37" s="174">
        <v>0</v>
      </c>
      <c r="E37" s="172">
        <v>0</v>
      </c>
      <c r="F37" s="174">
        <v>0</v>
      </c>
      <c r="G37" s="173" t="s">
        <v>30</v>
      </c>
      <c r="H37" s="175">
        <v>0</v>
      </c>
      <c r="I37" s="176">
        <v>0</v>
      </c>
      <c r="J37" s="176">
        <f t="shared" si="14"/>
        <v>0</v>
      </c>
      <c r="K37" s="177">
        <v>0</v>
      </c>
      <c r="L37" s="178">
        <f t="shared" si="15"/>
        <v>0</v>
      </c>
      <c r="M37" s="179">
        <f t="shared" si="12"/>
        <v>0</v>
      </c>
      <c r="N37" s="180" t="s">
        <v>64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0</v>
      </c>
      <c r="F39" s="174">
        <v>0</v>
      </c>
      <c r="G39" s="173" t="s">
        <v>27</v>
      </c>
      <c r="H39" s="175">
        <v>0</v>
      </c>
      <c r="I39" s="176">
        <v>0</v>
      </c>
      <c r="J39" s="176">
        <f t="shared" si="14"/>
        <v>0</v>
      </c>
      <c r="K39" s="177">
        <v>0</v>
      </c>
      <c r="L39" s="178">
        <f>SUM(I39*K39)</f>
        <v>0</v>
      </c>
      <c r="M39" s="179">
        <f t="shared" si="12"/>
        <v>0</v>
      </c>
      <c r="N39" s="180" t="s">
        <v>63</v>
      </c>
    </row>
    <row r="40" spans="1:14" s="70" customFormat="1" ht="17.25" customHeight="1" x14ac:dyDescent="0.3">
      <c r="A40" s="171"/>
      <c r="B40" s="181"/>
      <c r="C40" s="173" t="s">
        <v>28</v>
      </c>
      <c r="D40" s="174">
        <v>3</v>
      </c>
      <c r="E40" s="172">
        <v>1</v>
      </c>
      <c r="F40" s="174">
        <v>3</v>
      </c>
      <c r="G40" s="173" t="s">
        <v>28</v>
      </c>
      <c r="H40" s="175">
        <v>1</v>
      </c>
      <c r="I40" s="176">
        <v>3</v>
      </c>
      <c r="J40" s="176">
        <f t="shared" ref="J40:J43" si="16">I40-F40</f>
        <v>0</v>
      </c>
      <c r="K40" s="177">
        <v>4.34</v>
      </c>
      <c r="L40" s="178">
        <f t="shared" ref="L40:L43" si="17">SUM(I40*K40)</f>
        <v>13.02</v>
      </c>
      <c r="M40" s="179">
        <f t="shared" si="12"/>
        <v>14.191800000000001</v>
      </c>
      <c r="N40" s="180" t="s">
        <v>75</v>
      </c>
    </row>
    <row r="41" spans="1:14" s="70" customFormat="1" ht="17.25" customHeight="1" x14ac:dyDescent="0.3">
      <c r="A41" s="171"/>
      <c r="B41" s="181"/>
      <c r="C41" s="173" t="s">
        <v>79</v>
      </c>
      <c r="D41" s="174">
        <v>8</v>
      </c>
      <c r="E41" s="172">
        <v>1</v>
      </c>
      <c r="F41" s="174">
        <v>8</v>
      </c>
      <c r="G41" s="173" t="s">
        <v>79</v>
      </c>
      <c r="H41" s="175">
        <v>1</v>
      </c>
      <c r="I41" s="176">
        <v>8</v>
      </c>
      <c r="J41" s="176">
        <f t="shared" si="16"/>
        <v>0</v>
      </c>
      <c r="K41" s="177">
        <v>4.34</v>
      </c>
      <c r="L41" s="178">
        <f t="shared" si="17"/>
        <v>34.72</v>
      </c>
      <c r="M41" s="179">
        <f t="shared" si="12"/>
        <v>37.844799999999999</v>
      </c>
      <c r="N41" s="180" t="s">
        <v>75</v>
      </c>
    </row>
    <row r="42" spans="1:14" s="70" customFormat="1" ht="17.25" customHeight="1" x14ac:dyDescent="0.3">
      <c r="A42" s="171"/>
      <c r="B42" s="181"/>
      <c r="C42" s="173" t="s">
        <v>29</v>
      </c>
      <c r="D42" s="174">
        <v>6</v>
      </c>
      <c r="E42" s="172">
        <v>1</v>
      </c>
      <c r="F42" s="174">
        <v>6</v>
      </c>
      <c r="G42" s="173" t="s">
        <v>29</v>
      </c>
      <c r="H42" s="175">
        <v>1</v>
      </c>
      <c r="I42" s="176">
        <v>6</v>
      </c>
      <c r="J42" s="176">
        <f t="shared" si="16"/>
        <v>0</v>
      </c>
      <c r="K42" s="177">
        <v>4.34</v>
      </c>
      <c r="L42" s="178">
        <f t="shared" si="17"/>
        <v>26.04</v>
      </c>
      <c r="M42" s="179">
        <f t="shared" si="12"/>
        <v>28.383600000000001</v>
      </c>
      <c r="N42" s="180" t="s">
        <v>75</v>
      </c>
    </row>
    <row r="43" spans="1:14" s="70" customFormat="1" ht="17.25" customHeight="1" x14ac:dyDescent="0.3">
      <c r="A43" s="171"/>
      <c r="B43" s="181"/>
      <c r="C43" s="173" t="s">
        <v>30</v>
      </c>
      <c r="D43" s="174">
        <v>0</v>
      </c>
      <c r="E43" s="172">
        <v>0</v>
      </c>
      <c r="F43" s="174">
        <v>0</v>
      </c>
      <c r="G43" s="173" t="s">
        <v>30</v>
      </c>
      <c r="H43" s="175">
        <v>0</v>
      </c>
      <c r="I43" s="176">
        <v>0</v>
      </c>
      <c r="J43" s="176">
        <f t="shared" si="16"/>
        <v>0</v>
      </c>
      <c r="K43" s="177">
        <v>0</v>
      </c>
      <c r="L43" s="178">
        <f t="shared" si="17"/>
        <v>0</v>
      </c>
      <c r="M43" s="179">
        <f t="shared" si="12"/>
        <v>0</v>
      </c>
      <c r="N43" s="180" t="s">
        <v>73</v>
      </c>
    </row>
    <row r="44" spans="1:14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s="70" customFormat="1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0</v>
      </c>
      <c r="F45" s="174">
        <v>0</v>
      </c>
      <c r="G45" s="173" t="s">
        <v>27</v>
      </c>
      <c r="H45" s="175">
        <v>0</v>
      </c>
      <c r="I45" s="176">
        <v>0</v>
      </c>
      <c r="J45" s="176">
        <f t="shared" ref="J45:J49" si="18">I45-F45</f>
        <v>0</v>
      </c>
      <c r="K45" s="177">
        <v>0</v>
      </c>
      <c r="L45" s="178">
        <f>SUM(I45*K45)</f>
        <v>0</v>
      </c>
      <c r="M45" s="179">
        <f t="shared" si="12"/>
        <v>0</v>
      </c>
      <c r="N45" s="180" t="s">
        <v>64</v>
      </c>
    </row>
    <row r="46" spans="1:14" s="70" customFormat="1" ht="17.25" customHeight="1" x14ac:dyDescent="0.3">
      <c r="A46" s="171"/>
      <c r="B46" s="181"/>
      <c r="C46" s="173" t="s">
        <v>28</v>
      </c>
      <c r="D46" s="174">
        <v>3</v>
      </c>
      <c r="E46" s="172">
        <v>1</v>
      </c>
      <c r="F46" s="174">
        <v>3</v>
      </c>
      <c r="G46" s="173" t="s">
        <v>28</v>
      </c>
      <c r="H46" s="175">
        <v>1</v>
      </c>
      <c r="I46" s="176">
        <v>3</v>
      </c>
      <c r="J46" s="176">
        <f t="shared" si="18"/>
        <v>0</v>
      </c>
      <c r="K46" s="177">
        <v>4.34</v>
      </c>
      <c r="L46" s="178">
        <f t="shared" ref="L46:L67" si="19">SUM(I46*K46)</f>
        <v>13.02</v>
      </c>
      <c r="M46" s="179">
        <f t="shared" si="12"/>
        <v>14.191800000000001</v>
      </c>
      <c r="N46" s="180" t="s">
        <v>75</v>
      </c>
    </row>
    <row r="47" spans="1:14" s="70" customFormat="1" ht="17.25" customHeight="1" x14ac:dyDescent="0.3">
      <c r="A47" s="171"/>
      <c r="B47" s="181"/>
      <c r="C47" s="173" t="s">
        <v>79</v>
      </c>
      <c r="D47" s="174">
        <v>8</v>
      </c>
      <c r="E47" s="172">
        <v>1</v>
      </c>
      <c r="F47" s="174">
        <v>8</v>
      </c>
      <c r="G47" s="173" t="s">
        <v>79</v>
      </c>
      <c r="H47" s="175">
        <v>1</v>
      </c>
      <c r="I47" s="176">
        <v>8</v>
      </c>
      <c r="J47" s="176">
        <f t="shared" si="18"/>
        <v>0</v>
      </c>
      <c r="K47" s="177">
        <v>4.34</v>
      </c>
      <c r="L47" s="178">
        <f t="shared" si="19"/>
        <v>34.72</v>
      </c>
      <c r="M47" s="179">
        <f t="shared" si="12"/>
        <v>37.844799999999999</v>
      </c>
      <c r="N47" s="180" t="s">
        <v>75</v>
      </c>
    </row>
    <row r="48" spans="1:14" s="70" customFormat="1" ht="17.25" customHeight="1" x14ac:dyDescent="0.3">
      <c r="A48" s="171"/>
      <c r="B48" s="181"/>
      <c r="C48" s="173" t="s">
        <v>29</v>
      </c>
      <c r="D48" s="174">
        <v>6</v>
      </c>
      <c r="E48" s="172">
        <v>1</v>
      </c>
      <c r="F48" s="174">
        <v>6</v>
      </c>
      <c r="G48" s="173" t="s">
        <v>29</v>
      </c>
      <c r="H48" s="175">
        <v>1</v>
      </c>
      <c r="I48" s="176">
        <v>6</v>
      </c>
      <c r="J48" s="176">
        <f t="shared" si="18"/>
        <v>0</v>
      </c>
      <c r="K48" s="177">
        <v>4.34</v>
      </c>
      <c r="L48" s="178">
        <f t="shared" si="19"/>
        <v>26.04</v>
      </c>
      <c r="M48" s="179">
        <f t="shared" si="12"/>
        <v>28.383600000000001</v>
      </c>
      <c r="N48" s="180" t="s">
        <v>75</v>
      </c>
    </row>
    <row r="49" spans="1:14" s="70" customFormat="1" ht="17.25" customHeight="1" x14ac:dyDescent="0.3">
      <c r="A49" s="171"/>
      <c r="B49" s="181"/>
      <c r="C49" s="173" t="s">
        <v>30</v>
      </c>
      <c r="D49" s="174">
        <v>0</v>
      </c>
      <c r="E49" s="172">
        <v>0</v>
      </c>
      <c r="F49" s="174">
        <v>0</v>
      </c>
      <c r="G49" s="173" t="s">
        <v>30</v>
      </c>
      <c r="H49" s="175">
        <v>0</v>
      </c>
      <c r="I49" s="176">
        <v>0</v>
      </c>
      <c r="J49" s="176">
        <f t="shared" si="18"/>
        <v>0</v>
      </c>
      <c r="K49" s="177">
        <v>0</v>
      </c>
      <c r="L49" s="178">
        <f t="shared" si="19"/>
        <v>0</v>
      </c>
      <c r="M49" s="179">
        <f t="shared" si="12"/>
        <v>0</v>
      </c>
      <c r="N49" s="180" t="s">
        <v>64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ht="17.25" customHeigh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0</v>
      </c>
      <c r="F51" s="174">
        <v>0</v>
      </c>
      <c r="G51" s="173" t="s">
        <v>27</v>
      </c>
      <c r="H51" s="175">
        <v>0</v>
      </c>
      <c r="I51" s="176">
        <v>0</v>
      </c>
      <c r="J51" s="176">
        <f t="shared" ref="J51:J55" si="20">I51-F51</f>
        <v>0</v>
      </c>
      <c r="K51" s="177">
        <v>0</v>
      </c>
      <c r="L51" s="178">
        <f t="shared" si="19"/>
        <v>0</v>
      </c>
      <c r="M51" s="179">
        <f t="shared" si="12"/>
        <v>0</v>
      </c>
      <c r="N51" s="180" t="s">
        <v>64</v>
      </c>
    </row>
    <row r="52" spans="1:14" s="70" customFormat="1" ht="17.25" customHeight="1" x14ac:dyDescent="0.3">
      <c r="A52" s="171"/>
      <c r="B52" s="181"/>
      <c r="C52" s="173" t="s">
        <v>28</v>
      </c>
      <c r="D52" s="174">
        <v>3</v>
      </c>
      <c r="E52" s="172">
        <v>1</v>
      </c>
      <c r="F52" s="174">
        <v>3</v>
      </c>
      <c r="G52" s="173" t="s">
        <v>28</v>
      </c>
      <c r="H52" s="175">
        <v>1</v>
      </c>
      <c r="I52" s="176">
        <v>3</v>
      </c>
      <c r="J52" s="176">
        <f t="shared" si="20"/>
        <v>0</v>
      </c>
      <c r="K52" s="177">
        <v>4.34</v>
      </c>
      <c r="L52" s="178">
        <f t="shared" si="19"/>
        <v>13.02</v>
      </c>
      <c r="M52" s="179">
        <f t="shared" si="12"/>
        <v>14.191800000000001</v>
      </c>
      <c r="N52" s="180" t="s">
        <v>75</v>
      </c>
    </row>
    <row r="53" spans="1:14" s="70" customFormat="1" ht="17.25" customHeight="1" x14ac:dyDescent="0.3">
      <c r="A53" s="171"/>
      <c r="B53" s="181"/>
      <c r="C53" s="173" t="s">
        <v>79</v>
      </c>
      <c r="D53" s="174">
        <v>8</v>
      </c>
      <c r="E53" s="172">
        <v>1</v>
      </c>
      <c r="F53" s="174">
        <v>8</v>
      </c>
      <c r="G53" s="173" t="s">
        <v>79</v>
      </c>
      <c r="H53" s="175">
        <v>1</v>
      </c>
      <c r="I53" s="176">
        <v>8</v>
      </c>
      <c r="J53" s="176">
        <f t="shared" si="20"/>
        <v>0</v>
      </c>
      <c r="K53" s="177">
        <v>4.34</v>
      </c>
      <c r="L53" s="178">
        <f t="shared" si="19"/>
        <v>34.72</v>
      </c>
      <c r="M53" s="179">
        <f t="shared" si="12"/>
        <v>37.844799999999999</v>
      </c>
      <c r="N53" s="180" t="s">
        <v>75</v>
      </c>
    </row>
    <row r="54" spans="1:14" s="70" customFormat="1" ht="15" customHeight="1" x14ac:dyDescent="0.3">
      <c r="A54" s="171"/>
      <c r="B54" s="181"/>
      <c r="C54" s="173" t="s">
        <v>29</v>
      </c>
      <c r="D54" s="174">
        <v>6</v>
      </c>
      <c r="E54" s="172">
        <v>1</v>
      </c>
      <c r="F54" s="174">
        <v>6</v>
      </c>
      <c r="G54" s="173" t="s">
        <v>29</v>
      </c>
      <c r="H54" s="175">
        <v>1</v>
      </c>
      <c r="I54" s="176">
        <v>6</v>
      </c>
      <c r="J54" s="176">
        <f t="shared" si="20"/>
        <v>0</v>
      </c>
      <c r="K54" s="177">
        <v>4.34</v>
      </c>
      <c r="L54" s="178">
        <f t="shared" si="19"/>
        <v>26.04</v>
      </c>
      <c r="M54" s="179">
        <f t="shared" si="12"/>
        <v>28.383600000000001</v>
      </c>
      <c r="N54" s="180" t="s">
        <v>75</v>
      </c>
    </row>
    <row r="55" spans="1:14" s="70" customFormat="1" ht="15" customHeight="1" x14ac:dyDescent="0.3">
      <c r="A55" s="171"/>
      <c r="B55" s="181"/>
      <c r="C55" s="173" t="s">
        <v>30</v>
      </c>
      <c r="D55" s="174">
        <v>0</v>
      </c>
      <c r="E55" s="172">
        <v>0</v>
      </c>
      <c r="F55" s="174">
        <v>0</v>
      </c>
      <c r="G55" s="173" t="s">
        <v>30</v>
      </c>
      <c r="H55" s="175">
        <v>0</v>
      </c>
      <c r="I55" s="176">
        <v>0</v>
      </c>
      <c r="J55" s="176">
        <f t="shared" si="20"/>
        <v>0</v>
      </c>
      <c r="K55" s="177">
        <v>0</v>
      </c>
      <c r="L55" s="178">
        <f t="shared" si="19"/>
        <v>0</v>
      </c>
      <c r="M55" s="179">
        <f t="shared" si="12"/>
        <v>0</v>
      </c>
      <c r="N55" s="180" t="s">
        <v>64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s="70" customFormat="1" ht="17.25" customHeigh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0</v>
      </c>
      <c r="F57" s="174">
        <v>0</v>
      </c>
      <c r="G57" s="173" t="s">
        <v>27</v>
      </c>
      <c r="H57" s="175">
        <v>0</v>
      </c>
      <c r="I57" s="176">
        <v>0</v>
      </c>
      <c r="J57" s="176">
        <f t="shared" ref="J57:J61" si="21">I57-F57</f>
        <v>0</v>
      </c>
      <c r="K57" s="177">
        <v>0</v>
      </c>
      <c r="L57" s="178">
        <f t="shared" si="19"/>
        <v>0</v>
      </c>
      <c r="M57" s="179">
        <f t="shared" si="12"/>
        <v>0</v>
      </c>
      <c r="N57" s="180" t="s">
        <v>64</v>
      </c>
    </row>
    <row r="58" spans="1:14" s="70" customFormat="1" x14ac:dyDescent="0.3">
      <c r="A58" s="171"/>
      <c r="B58" s="181"/>
      <c r="C58" s="173" t="s">
        <v>28</v>
      </c>
      <c r="D58" s="174">
        <v>3</v>
      </c>
      <c r="E58" s="172">
        <v>1</v>
      </c>
      <c r="F58" s="174">
        <v>3</v>
      </c>
      <c r="G58" s="173" t="s">
        <v>28</v>
      </c>
      <c r="H58" s="175">
        <v>1</v>
      </c>
      <c r="I58" s="176">
        <v>3</v>
      </c>
      <c r="J58" s="176">
        <f t="shared" si="21"/>
        <v>0</v>
      </c>
      <c r="K58" s="177">
        <v>4.34</v>
      </c>
      <c r="L58" s="178">
        <f t="shared" si="19"/>
        <v>13.02</v>
      </c>
      <c r="M58" s="179">
        <f t="shared" si="12"/>
        <v>14.191800000000001</v>
      </c>
      <c r="N58" s="180" t="s">
        <v>75</v>
      </c>
    </row>
    <row r="59" spans="1:14" s="70" customFormat="1" x14ac:dyDescent="0.3">
      <c r="A59" s="171"/>
      <c r="B59" s="181"/>
      <c r="C59" s="173" t="s">
        <v>79</v>
      </c>
      <c r="D59" s="174">
        <v>8</v>
      </c>
      <c r="E59" s="172">
        <v>1</v>
      </c>
      <c r="F59" s="174">
        <v>8</v>
      </c>
      <c r="G59" s="173" t="s">
        <v>79</v>
      </c>
      <c r="H59" s="175">
        <v>1</v>
      </c>
      <c r="I59" s="176">
        <v>8</v>
      </c>
      <c r="J59" s="176">
        <f t="shared" si="21"/>
        <v>0</v>
      </c>
      <c r="K59" s="177">
        <v>4.34</v>
      </c>
      <c r="L59" s="178">
        <f t="shared" si="19"/>
        <v>34.72</v>
      </c>
      <c r="M59" s="179">
        <f t="shared" si="12"/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29</v>
      </c>
      <c r="D60" s="174">
        <v>6</v>
      </c>
      <c r="E60" s="172">
        <v>1</v>
      </c>
      <c r="F60" s="174">
        <v>6</v>
      </c>
      <c r="G60" s="173" t="s">
        <v>29</v>
      </c>
      <c r="H60" s="175">
        <v>1</v>
      </c>
      <c r="I60" s="176">
        <v>6</v>
      </c>
      <c r="J60" s="176">
        <f t="shared" si="21"/>
        <v>0</v>
      </c>
      <c r="K60" s="177">
        <v>4.34</v>
      </c>
      <c r="L60" s="178">
        <f t="shared" si="19"/>
        <v>26.04</v>
      </c>
      <c r="M60" s="179">
        <f t="shared" si="12"/>
        <v>28.383600000000001</v>
      </c>
      <c r="N60" s="180" t="s">
        <v>75</v>
      </c>
    </row>
    <row r="61" spans="1:14" s="70" customFormat="1" x14ac:dyDescent="0.3">
      <c r="A61" s="171"/>
      <c r="B61" s="181"/>
      <c r="C61" s="173" t="s">
        <v>30</v>
      </c>
      <c r="D61" s="174">
        <v>0</v>
      </c>
      <c r="E61" s="172">
        <v>0</v>
      </c>
      <c r="F61" s="174">
        <v>0</v>
      </c>
      <c r="G61" s="173" t="s">
        <v>30</v>
      </c>
      <c r="H61" s="175">
        <v>0</v>
      </c>
      <c r="I61" s="176">
        <v>0</v>
      </c>
      <c r="J61" s="176">
        <f t="shared" si="21"/>
        <v>0</v>
      </c>
      <c r="K61" s="177">
        <v>0</v>
      </c>
      <c r="L61" s="178">
        <f t="shared" si="19"/>
        <v>0</v>
      </c>
      <c r="M61" s="179">
        <f t="shared" si="12"/>
        <v>0</v>
      </c>
      <c r="N61" s="180" t="s">
        <v>64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s="70" customForma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0</v>
      </c>
      <c r="F63" s="174">
        <v>0</v>
      </c>
      <c r="G63" s="173" t="s">
        <v>27</v>
      </c>
      <c r="H63" s="175">
        <v>0</v>
      </c>
      <c r="I63" s="176">
        <v>0</v>
      </c>
      <c r="J63" s="176">
        <f t="shared" ref="J63:J67" si="22">I63-F63</f>
        <v>0</v>
      </c>
      <c r="K63" s="177">
        <v>0</v>
      </c>
      <c r="L63" s="178">
        <f t="shared" si="19"/>
        <v>0</v>
      </c>
      <c r="M63" s="179">
        <f t="shared" si="12"/>
        <v>0</v>
      </c>
      <c r="N63" s="180" t="s">
        <v>64</v>
      </c>
    </row>
    <row r="64" spans="1:14" s="70" customFormat="1" x14ac:dyDescent="0.3">
      <c r="A64" s="171"/>
      <c r="B64" s="181"/>
      <c r="C64" s="173" t="s">
        <v>28</v>
      </c>
      <c r="D64" s="174">
        <v>3</v>
      </c>
      <c r="E64" s="172">
        <v>1</v>
      </c>
      <c r="F64" s="174">
        <v>3</v>
      </c>
      <c r="G64" s="173" t="s">
        <v>28</v>
      </c>
      <c r="H64" s="175">
        <v>1</v>
      </c>
      <c r="I64" s="176">
        <v>3</v>
      </c>
      <c r="J64" s="176">
        <f t="shared" si="22"/>
        <v>0</v>
      </c>
      <c r="K64" s="177">
        <v>4.34</v>
      </c>
      <c r="L64" s="178">
        <f t="shared" si="19"/>
        <v>13.02</v>
      </c>
      <c r="M64" s="179">
        <f t="shared" si="12"/>
        <v>14.191800000000001</v>
      </c>
      <c r="N64" s="180" t="s">
        <v>75</v>
      </c>
    </row>
    <row r="65" spans="1:14" s="70" customFormat="1" x14ac:dyDescent="0.3">
      <c r="A65" s="171"/>
      <c r="B65" s="181"/>
      <c r="C65" s="173" t="s">
        <v>79</v>
      </c>
      <c r="D65" s="174">
        <v>8</v>
      </c>
      <c r="E65" s="172">
        <v>1</v>
      </c>
      <c r="F65" s="174">
        <v>8</v>
      </c>
      <c r="G65" s="173" t="s">
        <v>79</v>
      </c>
      <c r="H65" s="175">
        <v>1</v>
      </c>
      <c r="I65" s="176">
        <v>8</v>
      </c>
      <c r="J65" s="176">
        <f t="shared" si="22"/>
        <v>0</v>
      </c>
      <c r="K65" s="177">
        <v>4.34</v>
      </c>
      <c r="L65" s="178">
        <f t="shared" si="19"/>
        <v>34.72</v>
      </c>
      <c r="M65" s="179">
        <f t="shared" si="12"/>
        <v>37.844799999999999</v>
      </c>
      <c r="N65" s="180" t="s">
        <v>75</v>
      </c>
    </row>
    <row r="66" spans="1:14" s="70" customFormat="1" x14ac:dyDescent="0.3">
      <c r="A66" s="171"/>
      <c r="B66" s="181"/>
      <c r="C66" s="173" t="s">
        <v>29</v>
      </c>
      <c r="D66" s="174">
        <v>6</v>
      </c>
      <c r="E66" s="172">
        <v>1</v>
      </c>
      <c r="F66" s="174">
        <v>6</v>
      </c>
      <c r="G66" s="173" t="s">
        <v>29</v>
      </c>
      <c r="H66" s="175">
        <v>1</v>
      </c>
      <c r="I66" s="176">
        <v>8</v>
      </c>
      <c r="J66" s="176">
        <f t="shared" si="22"/>
        <v>2</v>
      </c>
      <c r="K66" s="177">
        <v>4.34</v>
      </c>
      <c r="L66" s="178">
        <f t="shared" si="19"/>
        <v>34.72</v>
      </c>
      <c r="M66" s="179">
        <f t="shared" si="12"/>
        <v>37.844799999999999</v>
      </c>
      <c r="N66" s="180" t="s">
        <v>75</v>
      </c>
    </row>
    <row r="67" spans="1:14" s="70" customFormat="1" x14ac:dyDescent="0.3">
      <c r="A67" s="171"/>
      <c r="B67" s="181"/>
      <c r="C67" s="173" t="s">
        <v>30</v>
      </c>
      <c r="D67" s="174">
        <v>0</v>
      </c>
      <c r="E67" s="172">
        <v>0</v>
      </c>
      <c r="F67" s="174">
        <v>0</v>
      </c>
      <c r="G67" s="173" t="s">
        <v>30</v>
      </c>
      <c r="H67" s="175">
        <v>0</v>
      </c>
      <c r="I67" s="176">
        <v>0</v>
      </c>
      <c r="J67" s="176">
        <f t="shared" si="22"/>
        <v>0</v>
      </c>
      <c r="K67" s="177">
        <v>0</v>
      </c>
      <c r="L67" s="178">
        <f t="shared" si="19"/>
        <v>0</v>
      </c>
      <c r="M67" s="179">
        <f t="shared" si="12"/>
        <v>0</v>
      </c>
      <c r="N67" s="180" t="s">
        <v>64</v>
      </c>
    </row>
    <row r="68" spans="1:14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4" s="70" customForma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0</v>
      </c>
      <c r="F69" s="174">
        <v>0</v>
      </c>
      <c r="G69" s="173" t="s">
        <v>27</v>
      </c>
      <c r="H69" s="175">
        <v>1</v>
      </c>
      <c r="I69" s="176">
        <v>5</v>
      </c>
      <c r="J69" s="176">
        <f t="shared" ref="J69:J73" si="23">I69-F69</f>
        <v>5</v>
      </c>
      <c r="K69" s="177">
        <v>4.34</v>
      </c>
      <c r="L69" s="178">
        <f t="shared" ref="L69:L73" si="24">SUM(I69*K69)</f>
        <v>21.7</v>
      </c>
      <c r="M69" s="179">
        <f t="shared" ref="M69:M73" si="25">SUM(I69*K69*1.09)</f>
        <v>23.653000000000002</v>
      </c>
      <c r="N69" s="180" t="s">
        <v>75</v>
      </c>
    </row>
    <row r="70" spans="1:14" s="70" customFormat="1" x14ac:dyDescent="0.3">
      <c r="A70" s="171"/>
      <c r="B70" s="181"/>
      <c r="C70" s="173" t="s">
        <v>28</v>
      </c>
      <c r="D70" s="174">
        <v>3</v>
      </c>
      <c r="E70" s="172">
        <v>1</v>
      </c>
      <c r="F70" s="174">
        <v>3</v>
      </c>
      <c r="G70" s="173" t="s">
        <v>28</v>
      </c>
      <c r="H70" s="175">
        <v>1</v>
      </c>
      <c r="I70" s="176">
        <v>3</v>
      </c>
      <c r="J70" s="176">
        <f t="shared" si="23"/>
        <v>0</v>
      </c>
      <c r="K70" s="177">
        <v>4.34</v>
      </c>
      <c r="L70" s="178">
        <f t="shared" si="24"/>
        <v>13.02</v>
      </c>
      <c r="M70" s="179">
        <f t="shared" si="25"/>
        <v>14.191800000000001</v>
      </c>
      <c r="N70" s="180" t="s">
        <v>75</v>
      </c>
    </row>
    <row r="71" spans="1:14" s="70" customFormat="1" x14ac:dyDescent="0.3">
      <c r="A71" s="171"/>
      <c r="B71" s="181"/>
      <c r="C71" s="173" t="s">
        <v>79</v>
      </c>
      <c r="D71" s="174">
        <v>8</v>
      </c>
      <c r="E71" s="172">
        <v>1</v>
      </c>
      <c r="F71" s="174">
        <v>8</v>
      </c>
      <c r="G71" s="173" t="s">
        <v>79</v>
      </c>
      <c r="H71" s="175">
        <v>1</v>
      </c>
      <c r="I71" s="176">
        <v>8</v>
      </c>
      <c r="J71" s="176">
        <f t="shared" si="23"/>
        <v>0</v>
      </c>
      <c r="K71" s="177">
        <v>4.34</v>
      </c>
      <c r="L71" s="178">
        <f t="shared" si="24"/>
        <v>34.72</v>
      </c>
      <c r="M71" s="179">
        <f t="shared" si="25"/>
        <v>37.844799999999999</v>
      </c>
      <c r="N71" s="180" t="s">
        <v>75</v>
      </c>
    </row>
    <row r="72" spans="1:14" s="70" customFormat="1" x14ac:dyDescent="0.3">
      <c r="A72" s="171"/>
      <c r="B72" s="181"/>
      <c r="C72" s="173" t="s">
        <v>29</v>
      </c>
      <c r="D72" s="174">
        <v>6</v>
      </c>
      <c r="E72" s="172">
        <v>1</v>
      </c>
      <c r="F72" s="174">
        <v>6</v>
      </c>
      <c r="G72" s="173" t="s">
        <v>29</v>
      </c>
      <c r="H72" s="175">
        <v>1</v>
      </c>
      <c r="I72" s="176">
        <v>6</v>
      </c>
      <c r="J72" s="176">
        <f t="shared" si="23"/>
        <v>0</v>
      </c>
      <c r="K72" s="177">
        <v>4.34</v>
      </c>
      <c r="L72" s="178">
        <f t="shared" si="24"/>
        <v>26.04</v>
      </c>
      <c r="M72" s="179">
        <f t="shared" si="25"/>
        <v>28.383600000000001</v>
      </c>
      <c r="N72" s="180" t="s">
        <v>75</v>
      </c>
    </row>
    <row r="73" spans="1:14" s="70" customFormat="1" x14ac:dyDescent="0.3">
      <c r="A73" s="171"/>
      <c r="B73" s="181"/>
      <c r="C73" s="173" t="s">
        <v>30</v>
      </c>
      <c r="D73" s="174">
        <v>0</v>
      </c>
      <c r="E73" s="172">
        <v>0</v>
      </c>
      <c r="F73" s="174">
        <v>0</v>
      </c>
      <c r="G73" s="173" t="s">
        <v>30</v>
      </c>
      <c r="H73" s="175">
        <v>0</v>
      </c>
      <c r="I73" s="176">
        <v>0</v>
      </c>
      <c r="J73" s="176">
        <f t="shared" si="23"/>
        <v>0</v>
      </c>
      <c r="K73" s="177">
        <v>0</v>
      </c>
      <c r="L73" s="178">
        <f t="shared" si="24"/>
        <v>0</v>
      </c>
      <c r="M73" s="179">
        <f t="shared" si="25"/>
        <v>0</v>
      </c>
      <c r="N73" s="180" t="s">
        <v>64</v>
      </c>
    </row>
    <row r="74" spans="1:14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4" s="70" customForma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1</v>
      </c>
      <c r="I75" s="176">
        <v>5</v>
      </c>
      <c r="J75" s="176">
        <f t="shared" ref="J75:J79" si="26">I75-F75</f>
        <v>5</v>
      </c>
      <c r="K75" s="177">
        <v>4.34</v>
      </c>
      <c r="L75" s="178">
        <f t="shared" ref="L75:L79" si="27">SUM(I75*K75)</f>
        <v>21.7</v>
      </c>
      <c r="M75" s="179">
        <f t="shared" ref="M75:M79" si="28">SUM(I75*K75*1.09)</f>
        <v>23.653000000000002</v>
      </c>
      <c r="N75" s="180" t="s">
        <v>75</v>
      </c>
    </row>
    <row r="76" spans="1:14" s="70" customFormat="1" x14ac:dyDescent="0.3">
      <c r="A76" s="171"/>
      <c r="B76" s="181"/>
      <c r="C76" s="173" t="s">
        <v>28</v>
      </c>
      <c r="D76" s="174">
        <v>3</v>
      </c>
      <c r="E76" s="172">
        <v>1</v>
      </c>
      <c r="F76" s="174">
        <v>3</v>
      </c>
      <c r="G76" s="173" t="s">
        <v>28</v>
      </c>
      <c r="H76" s="175">
        <v>1</v>
      </c>
      <c r="I76" s="176">
        <v>3</v>
      </c>
      <c r="J76" s="176">
        <f t="shared" si="26"/>
        <v>0</v>
      </c>
      <c r="K76" s="177">
        <v>4.34</v>
      </c>
      <c r="L76" s="178">
        <f t="shared" si="27"/>
        <v>13.02</v>
      </c>
      <c r="M76" s="179">
        <f t="shared" si="28"/>
        <v>14.191800000000001</v>
      </c>
      <c r="N76" s="180" t="s">
        <v>75</v>
      </c>
    </row>
    <row r="77" spans="1:14" s="70" customFormat="1" x14ac:dyDescent="0.3">
      <c r="A77" s="171"/>
      <c r="B77" s="181"/>
      <c r="C77" s="173" t="s">
        <v>79</v>
      </c>
      <c r="D77" s="174">
        <v>8</v>
      </c>
      <c r="E77" s="172">
        <v>1</v>
      </c>
      <c r="F77" s="174">
        <v>8</v>
      </c>
      <c r="G77" s="173" t="s">
        <v>79</v>
      </c>
      <c r="H77" s="175">
        <v>1</v>
      </c>
      <c r="I77" s="176">
        <v>8</v>
      </c>
      <c r="J77" s="176">
        <f t="shared" si="26"/>
        <v>0</v>
      </c>
      <c r="K77" s="177">
        <v>4.34</v>
      </c>
      <c r="L77" s="178">
        <f t="shared" si="27"/>
        <v>34.72</v>
      </c>
      <c r="M77" s="179">
        <f t="shared" si="28"/>
        <v>37.844799999999999</v>
      </c>
      <c r="N77" s="180" t="s">
        <v>75</v>
      </c>
    </row>
    <row r="78" spans="1:14" s="70" customFormat="1" x14ac:dyDescent="0.3">
      <c r="A78" s="171"/>
      <c r="B78" s="181"/>
      <c r="C78" s="173" t="s">
        <v>29</v>
      </c>
      <c r="D78" s="174">
        <v>6</v>
      </c>
      <c r="E78" s="172">
        <v>1</v>
      </c>
      <c r="F78" s="174">
        <v>6</v>
      </c>
      <c r="G78" s="173" t="s">
        <v>29</v>
      </c>
      <c r="H78" s="175">
        <v>1</v>
      </c>
      <c r="I78" s="176">
        <v>6</v>
      </c>
      <c r="J78" s="176">
        <f t="shared" si="26"/>
        <v>0</v>
      </c>
      <c r="K78" s="177">
        <v>4.34</v>
      </c>
      <c r="L78" s="178">
        <f t="shared" si="27"/>
        <v>26.04</v>
      </c>
      <c r="M78" s="179">
        <f t="shared" si="28"/>
        <v>28.383600000000001</v>
      </c>
      <c r="N78" s="180" t="s">
        <v>75</v>
      </c>
    </row>
    <row r="79" spans="1:14" s="70" customFormat="1" x14ac:dyDescent="0.3">
      <c r="A79" s="171"/>
      <c r="B79" s="181"/>
      <c r="C79" s="173" t="s">
        <v>30</v>
      </c>
      <c r="D79" s="174">
        <v>0</v>
      </c>
      <c r="E79" s="172">
        <v>0</v>
      </c>
      <c r="F79" s="174">
        <v>0</v>
      </c>
      <c r="G79" s="173" t="s">
        <v>30</v>
      </c>
      <c r="H79" s="175">
        <v>0</v>
      </c>
      <c r="I79" s="176">
        <v>0</v>
      </c>
      <c r="J79" s="176">
        <f t="shared" si="26"/>
        <v>0</v>
      </c>
      <c r="K79" s="177">
        <v>0</v>
      </c>
      <c r="L79" s="178">
        <f t="shared" si="27"/>
        <v>0</v>
      </c>
      <c r="M79" s="179">
        <f t="shared" si="28"/>
        <v>0</v>
      </c>
      <c r="N79" s="180" t="s">
        <v>64</v>
      </c>
    </row>
    <row r="80" spans="1:14" x14ac:dyDescent="0.3">
      <c r="A80" s="182"/>
      <c r="B80" s="192"/>
      <c r="C80" s="184"/>
      <c r="D80" s="185"/>
      <c r="E80" s="183"/>
      <c r="F80" s="185"/>
      <c r="G80" s="184"/>
      <c r="H80" s="186"/>
      <c r="I80" s="187"/>
      <c r="J80" s="187"/>
      <c r="K80" s="188"/>
      <c r="L80" s="189"/>
      <c r="M80" s="190"/>
      <c r="N80" s="191"/>
    </row>
    <row r="81" spans="1:14" s="70" customFormat="1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0</v>
      </c>
      <c r="F81" s="174">
        <v>0</v>
      </c>
      <c r="G81" s="173" t="s">
        <v>27</v>
      </c>
      <c r="H81" s="175">
        <v>0</v>
      </c>
      <c r="I81" s="176">
        <v>0</v>
      </c>
      <c r="J81" s="176">
        <f t="shared" ref="J81:J85" si="29">I81-F81</f>
        <v>0</v>
      </c>
      <c r="K81" s="177">
        <v>0</v>
      </c>
      <c r="L81" s="178">
        <f t="shared" ref="L81:L84" si="30">SUM(I81*K81)</f>
        <v>0</v>
      </c>
      <c r="M81" s="179">
        <f t="shared" ref="M81:M85" si="31">SUM(I81*K81*1.09)</f>
        <v>0</v>
      </c>
      <c r="N81" s="180" t="s">
        <v>64</v>
      </c>
    </row>
    <row r="82" spans="1:14" s="70" customFormat="1" x14ac:dyDescent="0.3">
      <c r="A82" s="171"/>
      <c r="B82" s="181"/>
      <c r="C82" s="173" t="s">
        <v>28</v>
      </c>
      <c r="D82" s="174">
        <v>3</v>
      </c>
      <c r="E82" s="172">
        <v>1</v>
      </c>
      <c r="F82" s="174">
        <v>3</v>
      </c>
      <c r="G82" s="173" t="s">
        <v>28</v>
      </c>
      <c r="H82" s="175">
        <v>1</v>
      </c>
      <c r="I82" s="176">
        <v>3</v>
      </c>
      <c r="J82" s="176">
        <f t="shared" si="29"/>
        <v>0</v>
      </c>
      <c r="K82" s="177">
        <v>4.34</v>
      </c>
      <c r="L82" s="178">
        <f t="shared" si="30"/>
        <v>13.02</v>
      </c>
      <c r="M82" s="179">
        <f t="shared" si="31"/>
        <v>14.191800000000001</v>
      </c>
      <c r="N82" s="180" t="s">
        <v>75</v>
      </c>
    </row>
    <row r="83" spans="1:14" s="70" customFormat="1" x14ac:dyDescent="0.3">
      <c r="A83" s="171"/>
      <c r="B83" s="181"/>
      <c r="C83" s="173" t="s">
        <v>79</v>
      </c>
      <c r="D83" s="174">
        <v>8</v>
      </c>
      <c r="E83" s="172">
        <v>1</v>
      </c>
      <c r="F83" s="174">
        <v>8</v>
      </c>
      <c r="G83" s="173" t="s">
        <v>79</v>
      </c>
      <c r="H83" s="175">
        <v>1</v>
      </c>
      <c r="I83" s="176">
        <v>8</v>
      </c>
      <c r="J83" s="176">
        <f t="shared" si="29"/>
        <v>0</v>
      </c>
      <c r="K83" s="177">
        <v>4.34</v>
      </c>
      <c r="L83" s="178">
        <f t="shared" si="30"/>
        <v>34.72</v>
      </c>
      <c r="M83" s="179">
        <f t="shared" si="31"/>
        <v>37.844799999999999</v>
      </c>
      <c r="N83" s="180" t="s">
        <v>75</v>
      </c>
    </row>
    <row r="84" spans="1:14" s="70" customFormat="1" x14ac:dyDescent="0.3">
      <c r="A84" s="171"/>
      <c r="B84" s="181"/>
      <c r="C84" s="173" t="s">
        <v>29</v>
      </c>
      <c r="D84" s="174">
        <v>6</v>
      </c>
      <c r="E84" s="172">
        <v>1</v>
      </c>
      <c r="F84" s="174">
        <v>6</v>
      </c>
      <c r="G84" s="173" t="s">
        <v>29</v>
      </c>
      <c r="H84" s="175">
        <v>1</v>
      </c>
      <c r="I84" s="176">
        <v>6</v>
      </c>
      <c r="J84" s="176">
        <f t="shared" si="29"/>
        <v>0</v>
      </c>
      <c r="K84" s="177">
        <v>4.34</v>
      </c>
      <c r="L84" s="178">
        <f t="shared" si="30"/>
        <v>26.04</v>
      </c>
      <c r="M84" s="179">
        <f t="shared" si="31"/>
        <v>28.383600000000001</v>
      </c>
      <c r="N84" s="180" t="s">
        <v>75</v>
      </c>
    </row>
    <row r="85" spans="1:14" s="70" customFormat="1" x14ac:dyDescent="0.3">
      <c r="A85" s="171"/>
      <c r="B85" s="181"/>
      <c r="C85" s="173" t="s">
        <v>30</v>
      </c>
      <c r="D85" s="174">
        <v>0</v>
      </c>
      <c r="E85" s="172">
        <v>0</v>
      </c>
      <c r="F85" s="174">
        <v>0</v>
      </c>
      <c r="G85" s="173" t="s">
        <v>30</v>
      </c>
      <c r="H85" s="175">
        <v>0</v>
      </c>
      <c r="I85" s="176">
        <v>0</v>
      </c>
      <c r="J85" s="176">
        <f t="shared" si="29"/>
        <v>0</v>
      </c>
      <c r="K85" s="177">
        <v>0</v>
      </c>
      <c r="L85" s="178">
        <v>12</v>
      </c>
      <c r="M85" s="179">
        <f t="shared" si="31"/>
        <v>0</v>
      </c>
      <c r="N85" s="180" t="s">
        <v>64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s="70" customFormat="1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0</v>
      </c>
      <c r="F87" s="174">
        <v>0</v>
      </c>
      <c r="G87" s="173" t="s">
        <v>27</v>
      </c>
      <c r="H87" s="175">
        <v>0</v>
      </c>
      <c r="I87" s="176">
        <v>0</v>
      </c>
      <c r="J87" s="176">
        <f t="shared" ref="J87:J91" si="32">I87-F87</f>
        <v>0</v>
      </c>
      <c r="K87" s="177">
        <v>0</v>
      </c>
      <c r="L87" s="178">
        <f t="shared" ref="L87:L91" si="33">SUM(I87*K87)</f>
        <v>0</v>
      </c>
      <c r="M87" s="179">
        <f t="shared" ref="M87:M91" si="34">SUM(I87*K87*1.09)</f>
        <v>0</v>
      </c>
      <c r="N87" s="180" t="s">
        <v>64</v>
      </c>
    </row>
    <row r="88" spans="1:14" s="70" customFormat="1" x14ac:dyDescent="0.3">
      <c r="A88" s="171"/>
      <c r="B88" s="181"/>
      <c r="C88" s="173" t="s">
        <v>28</v>
      </c>
      <c r="D88" s="174">
        <v>3</v>
      </c>
      <c r="E88" s="172">
        <v>1</v>
      </c>
      <c r="F88" s="174">
        <v>3</v>
      </c>
      <c r="G88" s="173" t="s">
        <v>28</v>
      </c>
      <c r="H88" s="175">
        <v>1</v>
      </c>
      <c r="I88" s="176">
        <v>3</v>
      </c>
      <c r="J88" s="176">
        <f t="shared" si="32"/>
        <v>0</v>
      </c>
      <c r="K88" s="177">
        <v>4.34</v>
      </c>
      <c r="L88" s="178">
        <f t="shared" si="33"/>
        <v>13.02</v>
      </c>
      <c r="M88" s="179">
        <f t="shared" si="34"/>
        <v>14.191800000000001</v>
      </c>
      <c r="N88" s="180" t="s">
        <v>75</v>
      </c>
    </row>
    <row r="89" spans="1:14" s="70" customFormat="1" x14ac:dyDescent="0.3">
      <c r="A89" s="171"/>
      <c r="B89" s="181"/>
      <c r="C89" s="173" t="s">
        <v>79</v>
      </c>
      <c r="D89" s="174">
        <v>8</v>
      </c>
      <c r="E89" s="172">
        <v>1</v>
      </c>
      <c r="F89" s="174">
        <v>8</v>
      </c>
      <c r="G89" s="173" t="s">
        <v>79</v>
      </c>
      <c r="H89" s="175">
        <v>1</v>
      </c>
      <c r="I89" s="176">
        <v>8</v>
      </c>
      <c r="J89" s="176">
        <f t="shared" si="32"/>
        <v>0</v>
      </c>
      <c r="K89" s="177">
        <v>4.34</v>
      </c>
      <c r="L89" s="178">
        <f t="shared" si="33"/>
        <v>34.72</v>
      </c>
      <c r="M89" s="179">
        <f t="shared" si="34"/>
        <v>37.844799999999999</v>
      </c>
      <c r="N89" s="180" t="s">
        <v>75</v>
      </c>
    </row>
    <row r="90" spans="1:14" s="70" customFormat="1" x14ac:dyDescent="0.3">
      <c r="A90" s="171"/>
      <c r="B90" s="181"/>
      <c r="C90" s="173" t="s">
        <v>29</v>
      </c>
      <c r="D90" s="174">
        <v>6</v>
      </c>
      <c r="E90" s="172">
        <v>1</v>
      </c>
      <c r="F90" s="174">
        <v>6</v>
      </c>
      <c r="G90" s="173" t="s">
        <v>29</v>
      </c>
      <c r="H90" s="175">
        <v>1</v>
      </c>
      <c r="I90" s="176">
        <v>6</v>
      </c>
      <c r="J90" s="176">
        <f t="shared" si="32"/>
        <v>0</v>
      </c>
      <c r="K90" s="177">
        <v>4.34</v>
      </c>
      <c r="L90" s="178">
        <f t="shared" si="33"/>
        <v>26.04</v>
      </c>
      <c r="M90" s="179">
        <f t="shared" si="34"/>
        <v>28.383600000000001</v>
      </c>
      <c r="N90" s="180" t="s">
        <v>75</v>
      </c>
    </row>
    <row r="91" spans="1:14" s="70" customFormat="1" x14ac:dyDescent="0.3">
      <c r="A91" s="171"/>
      <c r="B91" s="181"/>
      <c r="C91" s="173" t="s">
        <v>30</v>
      </c>
      <c r="D91" s="174">
        <v>0</v>
      </c>
      <c r="E91" s="172">
        <v>0</v>
      </c>
      <c r="F91" s="174">
        <v>0</v>
      </c>
      <c r="G91" s="173" t="s">
        <v>30</v>
      </c>
      <c r="H91" s="175">
        <v>0</v>
      </c>
      <c r="I91" s="176">
        <v>0</v>
      </c>
      <c r="J91" s="176">
        <f t="shared" si="32"/>
        <v>0</v>
      </c>
      <c r="K91" s="177">
        <v>0</v>
      </c>
      <c r="L91" s="178">
        <f t="shared" si="33"/>
        <v>0</v>
      </c>
      <c r="M91" s="179">
        <f t="shared" si="34"/>
        <v>0</v>
      </c>
      <c r="N91" s="180" t="s">
        <v>64</v>
      </c>
    </row>
    <row r="92" spans="1:14" x14ac:dyDescent="0.3">
      <c r="A92" s="9"/>
      <c r="B92" s="19"/>
      <c r="C92" s="11"/>
      <c r="D92" s="12"/>
      <c r="E92" s="10"/>
      <c r="F92" s="10"/>
      <c r="G92" s="11"/>
      <c r="H92" s="13"/>
      <c r="I92" s="14"/>
      <c r="J92" s="14"/>
      <c r="K92" s="15"/>
      <c r="L92" s="16"/>
      <c r="M92" s="17"/>
      <c r="N92" s="18"/>
    </row>
    <row r="93" spans="1:14" ht="15" thickBot="1" x14ac:dyDescent="0.35">
      <c r="A93" s="9"/>
      <c r="B93" s="10"/>
      <c r="C93" s="11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4" ht="18" thickBot="1" x14ac:dyDescent="0.35">
      <c r="A94" s="226" t="s">
        <v>145</v>
      </c>
      <c r="B94" s="229"/>
      <c r="C94" s="229"/>
      <c r="D94" s="230"/>
      <c r="E94" s="22"/>
      <c r="F94" s="23">
        <f>SUM(F3:F93)</f>
        <v>261</v>
      </c>
      <c r="G94" s="22"/>
      <c r="H94" s="24"/>
      <c r="I94" s="25">
        <f>SUM(I3:I93)</f>
        <v>270</v>
      </c>
      <c r="J94" s="25">
        <f>SUM(J3:J93)</f>
        <v>9</v>
      </c>
      <c r="K94" s="26"/>
      <c r="L94" s="26">
        <f>SUM(L3:L93)</f>
        <v>1183.8</v>
      </c>
      <c r="M94" s="27">
        <f>SUM(M3:M93)</f>
        <v>1277.2620000000002</v>
      </c>
      <c r="N94" s="28" t="s">
        <v>23</v>
      </c>
    </row>
    <row r="95" spans="1:14" x14ac:dyDescent="0.3">
      <c r="A95" s="29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1"/>
    </row>
    <row r="96" spans="1:14" x14ac:dyDescent="0.3">
      <c r="A96" s="29"/>
      <c r="B96" s="30"/>
      <c r="C96" s="30"/>
      <c r="D96" s="30"/>
      <c r="E96" s="30"/>
      <c r="F96" s="30"/>
      <c r="G96" s="32" t="s">
        <v>24</v>
      </c>
      <c r="H96" s="30"/>
      <c r="I96" s="30"/>
      <c r="J96" s="30"/>
      <c r="K96" s="30"/>
      <c r="L96" s="30"/>
      <c r="M96" s="30"/>
      <c r="N96" s="31"/>
    </row>
    <row r="97" spans="1:14" ht="15" thickBot="1" x14ac:dyDescent="0.35">
      <c r="A97" s="29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1"/>
    </row>
    <row r="98" spans="1:14" ht="18.600000000000001" thickBot="1" x14ac:dyDescent="0.4">
      <c r="A98" s="33"/>
      <c r="B98" s="34"/>
      <c r="C98" s="34"/>
      <c r="D98" s="34"/>
      <c r="E98" s="35"/>
      <c r="F98" s="36"/>
      <c r="G98" s="30"/>
      <c r="H98" s="30"/>
      <c r="I98" s="30"/>
      <c r="J98" s="30"/>
      <c r="K98" s="30"/>
      <c r="L98" s="30"/>
      <c r="M98" s="30"/>
      <c r="N98" s="31"/>
    </row>
    <row r="99" spans="1:14" ht="15" thickBot="1" x14ac:dyDescent="0.35">
      <c r="A99" s="37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9"/>
    </row>
  </sheetData>
  <mergeCells count="2">
    <mergeCell ref="A1:N1"/>
    <mergeCell ref="A94:D9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55" workbookViewId="0">
      <selection activeCell="C79" sqref="C79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59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4.34</v>
      </c>
      <c r="L3" s="178">
        <f>SUM(I3*K3)</f>
        <v>34.72</v>
      </c>
      <c r="M3" s="179">
        <f t="shared" ref="M3:M5" si="1">SUM(I3*K3*1.09)</f>
        <v>37.844799999999999</v>
      </c>
      <c r="N3" s="180" t="s">
        <v>75</v>
      </c>
    </row>
    <row r="4" spans="1:2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4.34</v>
      </c>
      <c r="L4" s="178">
        <f t="shared" ref="L4:L5" si="2">SUM(I4*K4)</f>
        <v>34.72</v>
      </c>
      <c r="M4" s="179">
        <f t="shared" si="1"/>
        <v>37.844799999999999</v>
      </c>
      <c r="N4" s="180" t="s">
        <v>75</v>
      </c>
    </row>
    <row r="5" spans="1:2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6</v>
      </c>
      <c r="J5" s="176">
        <f t="shared" si="0"/>
        <v>-2</v>
      </c>
      <c r="K5" s="177">
        <v>4.34</v>
      </c>
      <c r="L5" s="178">
        <f t="shared" si="2"/>
        <v>26.04</v>
      </c>
      <c r="M5" s="179">
        <f t="shared" si="1"/>
        <v>28.383600000000001</v>
      </c>
      <c r="N5" s="180" t="s">
        <v>75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1</v>
      </c>
      <c r="I7" s="176">
        <v>8</v>
      </c>
      <c r="J7" s="176">
        <v>0</v>
      </c>
      <c r="K7" s="177">
        <v>4.34</v>
      </c>
      <c r="L7" s="178">
        <f>SUM(I7*K7)</f>
        <v>34.72</v>
      </c>
      <c r="M7" s="179">
        <f t="shared" ref="M7:M9" si="3">SUM(I7*K7*1.09)</f>
        <v>37.844799999999999</v>
      </c>
      <c r="N7" s="180" t="s">
        <v>105</v>
      </c>
    </row>
    <row r="8" spans="1:2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ref="J8:J9" si="4">I8-F8</f>
        <v>0</v>
      </c>
      <c r="K8" s="177">
        <v>4.34</v>
      </c>
      <c r="L8" s="178">
        <f t="shared" ref="L8:L9" si="5">SUM(I8*K8)</f>
        <v>34.72</v>
      </c>
      <c r="M8" s="179">
        <f t="shared" si="3"/>
        <v>37.844799999999999</v>
      </c>
      <c r="N8" s="180" t="s">
        <v>75</v>
      </c>
      <c r="O8" s="21"/>
      <c r="P8" s="21"/>
      <c r="Q8" s="21"/>
      <c r="R8" s="21"/>
      <c r="S8" s="21"/>
      <c r="T8" s="21"/>
      <c r="U8" s="21"/>
    </row>
    <row r="9" spans="1:2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4"/>
        <v>0</v>
      </c>
      <c r="K9" s="177">
        <v>4.34</v>
      </c>
      <c r="L9" s="178">
        <f t="shared" si="5"/>
        <v>34.72</v>
      </c>
      <c r="M9" s="179">
        <f t="shared" si="3"/>
        <v>37.844799999999999</v>
      </c>
      <c r="N9" s="180" t="s">
        <v>75</v>
      </c>
      <c r="O9" s="21"/>
      <c r="P9" s="21"/>
      <c r="Q9" s="21"/>
      <c r="R9" s="21"/>
      <c r="S9" s="21"/>
      <c r="T9" s="21"/>
      <c r="U9" s="21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4.34</v>
      </c>
      <c r="L11" s="178">
        <f>SUM(I11*K11)</f>
        <v>34.72</v>
      </c>
      <c r="M11" s="179">
        <f t="shared" ref="M11:M17" si="7">SUM(I11*K11*1.09)</f>
        <v>37.844799999999999</v>
      </c>
      <c r="N11" s="180" t="s">
        <v>75</v>
      </c>
      <c r="O11" s="21"/>
      <c r="P11" s="21"/>
      <c r="Q11" s="21"/>
      <c r="R11" s="21"/>
      <c r="S11" s="21"/>
    </row>
    <row r="12" spans="1:2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4.34</v>
      </c>
      <c r="L12" s="178">
        <f t="shared" ref="L12:L16" si="8">SUM(I12*K12)</f>
        <v>34.72</v>
      </c>
      <c r="M12" s="179">
        <f t="shared" si="7"/>
        <v>37.844799999999999</v>
      </c>
      <c r="N12" s="180" t="s">
        <v>75</v>
      </c>
      <c r="O12" s="21"/>
      <c r="P12" s="21"/>
      <c r="Q12" s="21"/>
      <c r="R12" s="21"/>
      <c r="S12" s="21"/>
    </row>
    <row r="13" spans="1:2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4.34</v>
      </c>
      <c r="L13" s="178">
        <f t="shared" si="8"/>
        <v>34.72</v>
      </c>
      <c r="M13" s="179">
        <f t="shared" si="7"/>
        <v>37.844799999999999</v>
      </c>
      <c r="N13" s="180" t="s">
        <v>75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1</v>
      </c>
      <c r="I15" s="176">
        <v>8</v>
      </c>
      <c r="J15" s="176">
        <f t="shared" ref="J15:J17" si="9">I15-F15</f>
        <v>0</v>
      </c>
      <c r="K15" s="177">
        <v>4.34</v>
      </c>
      <c r="L15" s="178">
        <f t="shared" si="8"/>
        <v>34.72</v>
      </c>
      <c r="M15" s="179">
        <f t="shared" si="7"/>
        <v>37.844799999999999</v>
      </c>
      <c r="N15" s="180" t="s">
        <v>75</v>
      </c>
    </row>
    <row r="16" spans="1:2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4.34</v>
      </c>
      <c r="L16" s="178">
        <f t="shared" si="8"/>
        <v>34.72</v>
      </c>
      <c r="M16" s="179">
        <f t="shared" si="7"/>
        <v>37.844799999999999</v>
      </c>
      <c r="N16" s="180" t="s">
        <v>75</v>
      </c>
      <c r="O16" s="21"/>
      <c r="P16" s="21"/>
      <c r="Q16" s="21"/>
      <c r="R16" s="21"/>
    </row>
    <row r="17" spans="1:14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4.34</v>
      </c>
      <c r="L17" s="178">
        <f>SUM(I17*K17)</f>
        <v>34.72</v>
      </c>
      <c r="M17" s="179">
        <f t="shared" si="7"/>
        <v>37.844799999999999</v>
      </c>
      <c r="N17" s="180" t="s">
        <v>75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0">I19-F19</f>
        <v>0</v>
      </c>
      <c r="K19" s="177">
        <v>4.34</v>
      </c>
      <c r="L19" s="178">
        <f>SUM(I19*K19)</f>
        <v>34.72</v>
      </c>
      <c r="M19" s="179">
        <f t="shared" ref="M19:M45" si="11">SUM(I19*K19*1.09)</f>
        <v>37.844799999999999</v>
      </c>
      <c r="N19" s="180" t="s">
        <v>75</v>
      </c>
    </row>
    <row r="20" spans="1:14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4.34</v>
      </c>
      <c r="L20" s="178">
        <f t="shared" ref="L20:L21" si="12">SUM(I20*K20)</f>
        <v>34.72</v>
      </c>
      <c r="M20" s="179">
        <f t="shared" si="11"/>
        <v>37.844799999999999</v>
      </c>
      <c r="N20" s="180" t="s">
        <v>75</v>
      </c>
    </row>
    <row r="21" spans="1:14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4.34</v>
      </c>
      <c r="L21" s="178">
        <f t="shared" si="12"/>
        <v>34.72</v>
      </c>
      <c r="M21" s="179">
        <f t="shared" si="11"/>
        <v>37.844799999999999</v>
      </c>
      <c r="N21" s="180" t="s">
        <v>75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1</v>
      </c>
      <c r="I23" s="176">
        <v>8</v>
      </c>
      <c r="J23" s="176">
        <f t="shared" ref="J23:J25" si="13">I23-F23</f>
        <v>0</v>
      </c>
      <c r="K23" s="177">
        <v>4.34</v>
      </c>
      <c r="L23" s="178">
        <f>SUM(I23*K23)</f>
        <v>34.72</v>
      </c>
      <c r="M23" s="179">
        <f t="shared" si="11"/>
        <v>37.844799999999999</v>
      </c>
      <c r="N23" s="180" t="s">
        <v>75</v>
      </c>
    </row>
    <row r="24" spans="1:14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4.34</v>
      </c>
      <c r="L24" s="178">
        <f t="shared" ref="L24:L25" si="14">SUM(I24*K24)</f>
        <v>34.72</v>
      </c>
      <c r="M24" s="179">
        <f t="shared" si="11"/>
        <v>37.844799999999999</v>
      </c>
      <c r="N24" s="180" t="s">
        <v>75</v>
      </c>
    </row>
    <row r="25" spans="1:14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4.34</v>
      </c>
      <c r="L25" s="178">
        <f t="shared" si="14"/>
        <v>34.72</v>
      </c>
      <c r="M25" s="179">
        <f t="shared" si="11"/>
        <v>37.844799999999999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5">I27-F27</f>
        <v>0</v>
      </c>
      <c r="K27" s="177">
        <v>4.34</v>
      </c>
      <c r="L27" s="178">
        <f>SUM(I27*K27)</f>
        <v>34.72</v>
      </c>
      <c r="M27" s="179">
        <f t="shared" si="11"/>
        <v>37.844799999999999</v>
      </c>
      <c r="N27" s="180" t="s">
        <v>75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4.34</v>
      </c>
      <c r="L28" s="178">
        <f t="shared" ref="L28:L29" si="16">SUM(I28*K28)</f>
        <v>34.72</v>
      </c>
      <c r="M28" s="179">
        <f t="shared" si="11"/>
        <v>37.844799999999999</v>
      </c>
      <c r="N28" s="180" t="s">
        <v>75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4.34</v>
      </c>
      <c r="L29" s="178">
        <f t="shared" si="16"/>
        <v>34.72</v>
      </c>
      <c r="M29" s="179">
        <f t="shared" si="11"/>
        <v>37.844799999999999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8</v>
      </c>
      <c r="J31" s="176">
        <f t="shared" ref="J31:J33" si="17">I31-F31</f>
        <v>0</v>
      </c>
      <c r="K31" s="177">
        <v>4.34</v>
      </c>
      <c r="L31" s="178">
        <f>SUM(I31*K31)</f>
        <v>34.72</v>
      </c>
      <c r="M31" s="179">
        <f t="shared" si="11"/>
        <v>37.844799999999999</v>
      </c>
      <c r="N31" s="180" t="s">
        <v>75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4.34</v>
      </c>
      <c r="L32" s="178">
        <f t="shared" ref="L32:L45" si="18">SUM(I32*K32)</f>
        <v>34.72</v>
      </c>
      <c r="M32" s="179">
        <f t="shared" si="11"/>
        <v>37.844799999999999</v>
      </c>
      <c r="N32" s="180" t="s">
        <v>75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4.34</v>
      </c>
      <c r="L33" s="178">
        <f t="shared" si="18"/>
        <v>34.72</v>
      </c>
      <c r="M33" s="179">
        <f t="shared" si="11"/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8</v>
      </c>
      <c r="J35" s="176">
        <f t="shared" ref="J35:J37" si="19">I35-F35</f>
        <v>0</v>
      </c>
      <c r="K35" s="177">
        <v>4.34</v>
      </c>
      <c r="L35" s="178">
        <f t="shared" si="18"/>
        <v>34.72</v>
      </c>
      <c r="M35" s="179">
        <f t="shared" si="11"/>
        <v>37.844799999999999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4.34</v>
      </c>
      <c r="L36" s="178">
        <f t="shared" si="18"/>
        <v>34.72</v>
      </c>
      <c r="M36" s="179">
        <f t="shared" si="11"/>
        <v>37.844799999999999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19"/>
        <v>0</v>
      </c>
      <c r="K37" s="177">
        <v>4.34</v>
      </c>
      <c r="L37" s="178">
        <f t="shared" si="18"/>
        <v>34.72</v>
      </c>
      <c r="M37" s="179">
        <f t="shared" si="11"/>
        <v>37.844799999999999</v>
      </c>
      <c r="N37" s="180" t="s">
        <v>75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8</v>
      </c>
      <c r="J39" s="176">
        <f t="shared" ref="J39:J41" si="20">I39-F39</f>
        <v>0</v>
      </c>
      <c r="K39" s="177">
        <v>4.34</v>
      </c>
      <c r="L39" s="178">
        <f t="shared" si="18"/>
        <v>34.72</v>
      </c>
      <c r="M39" s="179">
        <f t="shared" si="11"/>
        <v>37.844799999999999</v>
      </c>
      <c r="N39" s="180" t="s">
        <v>75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4.34</v>
      </c>
      <c r="L40" s="178">
        <f t="shared" si="18"/>
        <v>34.72</v>
      </c>
      <c r="M40" s="179">
        <f t="shared" si="11"/>
        <v>37.844799999999999</v>
      </c>
      <c r="N40" s="180" t="s">
        <v>75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4.34</v>
      </c>
      <c r="L41" s="178">
        <f t="shared" si="18"/>
        <v>34.72</v>
      </c>
      <c r="M41" s="179">
        <f t="shared" si="11"/>
        <v>37.844799999999999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27</v>
      </c>
      <c r="H43" s="175">
        <v>1</v>
      </c>
      <c r="I43" s="176">
        <v>8</v>
      </c>
      <c r="J43" s="176">
        <f t="shared" ref="J43:J45" si="21">I43-F43</f>
        <v>0</v>
      </c>
      <c r="K43" s="177">
        <v>4.34</v>
      </c>
      <c r="L43" s="178">
        <f t="shared" si="18"/>
        <v>34.72</v>
      </c>
      <c r="M43" s="179">
        <f t="shared" si="11"/>
        <v>37.844799999999999</v>
      </c>
      <c r="N43" s="180" t="s">
        <v>75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4.34</v>
      </c>
      <c r="L44" s="178">
        <f t="shared" si="18"/>
        <v>34.72</v>
      </c>
      <c r="M44" s="179">
        <f t="shared" si="11"/>
        <v>37.844799999999999</v>
      </c>
      <c r="N44" s="180" t="s">
        <v>75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4.34</v>
      </c>
      <c r="L45" s="178">
        <f t="shared" si="18"/>
        <v>34.72</v>
      </c>
      <c r="M45" s="179">
        <f t="shared" si="11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81</v>
      </c>
      <c r="H47" s="175">
        <v>1</v>
      </c>
      <c r="I47" s="176">
        <v>8</v>
      </c>
      <c r="J47" s="176">
        <f t="shared" ref="J47:J49" si="22">I47-F47</f>
        <v>0</v>
      </c>
      <c r="K47" s="177">
        <v>4.34</v>
      </c>
      <c r="L47" s="178">
        <f t="shared" ref="L47:L49" si="23">SUM(I47*K47)</f>
        <v>34.72</v>
      </c>
      <c r="M47" s="179">
        <f t="shared" ref="M47:M49" si="24">SUM(I47*K47*1.09)</f>
        <v>37.844799999999999</v>
      </c>
      <c r="N47" s="180" t="s">
        <v>75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4.34</v>
      </c>
      <c r="L48" s="178">
        <f t="shared" si="23"/>
        <v>34.72</v>
      </c>
      <c r="M48" s="179">
        <v>37.840000000000003</v>
      </c>
      <c r="N48" s="180" t="s">
        <v>75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4.34</v>
      </c>
      <c r="L49" s="178">
        <f t="shared" si="23"/>
        <v>34.72</v>
      </c>
      <c r="M49" s="179">
        <f t="shared" si="24"/>
        <v>37.844799999999999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78</v>
      </c>
      <c r="H51" s="175">
        <v>1</v>
      </c>
      <c r="I51" s="176">
        <v>8</v>
      </c>
      <c r="J51" s="176">
        <f t="shared" ref="J51:J53" si="25">I51-F51</f>
        <v>0</v>
      </c>
      <c r="K51" s="177">
        <v>4.34</v>
      </c>
      <c r="L51" s="178">
        <f t="shared" ref="L51:L53" si="26">SUM(I51*K51)</f>
        <v>34.72</v>
      </c>
      <c r="M51" s="179">
        <f t="shared" ref="M51:M53" si="27">SUM(I51*K51*1.09)</f>
        <v>37.844799999999999</v>
      </c>
      <c r="N51" s="180" t="s">
        <v>75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4.34</v>
      </c>
      <c r="L52" s="178">
        <f t="shared" si="26"/>
        <v>34.72</v>
      </c>
      <c r="M52" s="179">
        <f t="shared" si="27"/>
        <v>37.844799999999999</v>
      </c>
      <c r="N52" s="180" t="s">
        <v>75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5"/>
        <v>0</v>
      </c>
      <c r="K53" s="177">
        <v>4.34</v>
      </c>
      <c r="L53" s="178">
        <f t="shared" si="26"/>
        <v>34.72</v>
      </c>
      <c r="M53" s="179">
        <f t="shared" si="27"/>
        <v>37.844799999999999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34.72</v>
      </c>
      <c r="M55" s="179">
        <f t="shared" ref="M55:M57" si="30">SUM(I55*K55*1.09)</f>
        <v>37.844799999999999</v>
      </c>
      <c r="N55" s="180" t="s">
        <v>75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4.34</v>
      </c>
      <c r="L56" s="178">
        <f t="shared" si="29"/>
        <v>34.72</v>
      </c>
      <c r="M56" s="179">
        <f t="shared" si="30"/>
        <v>37.844799999999999</v>
      </c>
      <c r="N56" s="180" t="s">
        <v>75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4.34</v>
      </c>
      <c r="L57" s="178">
        <f t="shared" si="29"/>
        <v>34.72</v>
      </c>
      <c r="M57" s="179">
        <f t="shared" si="30"/>
        <v>37.844799999999999</v>
      </c>
      <c r="N57" s="180" t="s">
        <v>75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1">I59-F59</f>
        <v>0</v>
      </c>
      <c r="K59" s="177">
        <v>4.34</v>
      </c>
      <c r="L59" s="178">
        <f t="shared" ref="L59:L61" si="32">SUM(I59*K59)</f>
        <v>34.72</v>
      </c>
      <c r="M59" s="179">
        <f t="shared" ref="M59:M61" si="33">SUM(I59*K59*1.09)</f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4.34</v>
      </c>
      <c r="L60" s="178">
        <f t="shared" si="32"/>
        <v>34.72</v>
      </c>
      <c r="M60" s="179">
        <f t="shared" si="33"/>
        <v>37.844799999999999</v>
      </c>
      <c r="N60" s="180" t="s">
        <v>75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4.34</v>
      </c>
      <c r="L61" s="178">
        <f t="shared" si="32"/>
        <v>34.72</v>
      </c>
      <c r="M61" s="179">
        <f t="shared" si="33"/>
        <v>37.844799999999999</v>
      </c>
      <c r="N61" s="180" t="s">
        <v>75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144</v>
      </c>
      <c r="B65" s="229"/>
      <c r="C65" s="229"/>
      <c r="D65" s="230"/>
      <c r="E65" s="22"/>
      <c r="F65" s="23">
        <f>SUM(F3:F64)</f>
        <v>360</v>
      </c>
      <c r="G65" s="22"/>
      <c r="H65" s="24"/>
      <c r="I65" s="25">
        <f>SUM(I3:I64)</f>
        <v>358</v>
      </c>
      <c r="J65" s="25">
        <f>SUM(J3:J64)</f>
        <v>-2</v>
      </c>
      <c r="K65" s="26"/>
      <c r="L65" s="26">
        <f>SUM(L3:L64)</f>
        <v>1553.7200000000009</v>
      </c>
      <c r="M65" s="27">
        <f>SUM(M3:M64)</f>
        <v>1693.5500000000009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100"/>
  <sheetViews>
    <sheetView topLeftCell="A73" workbookViewId="0">
      <selection activeCell="F95" sqref="F95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9.109375" style="8" bestFit="1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60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ht="17.25" customHeight="1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0</v>
      </c>
      <c r="F3" s="174">
        <v>0</v>
      </c>
      <c r="G3" s="173" t="s">
        <v>27</v>
      </c>
      <c r="H3" s="175">
        <v>0</v>
      </c>
      <c r="I3" s="176">
        <v>0</v>
      </c>
      <c r="J3" s="176">
        <f t="shared" ref="J3:J6" si="0">I3-F3</f>
        <v>0</v>
      </c>
      <c r="K3" s="177">
        <v>0</v>
      </c>
      <c r="L3" s="178">
        <f>SUM(I3*K3)</f>
        <v>0</v>
      </c>
      <c r="M3" s="179">
        <f t="shared" ref="M3:M7" si="1">SUM(I3*K3*1.09)</f>
        <v>0</v>
      </c>
      <c r="N3" s="180" t="s">
        <v>63</v>
      </c>
    </row>
    <row r="4" spans="1:21" ht="17.25" customHeight="1" x14ac:dyDescent="0.3">
      <c r="A4" s="171"/>
      <c r="B4" s="172"/>
      <c r="C4" s="173" t="s">
        <v>28</v>
      </c>
      <c r="D4" s="174">
        <v>3</v>
      </c>
      <c r="E4" s="172">
        <v>1</v>
      </c>
      <c r="F4" s="174">
        <v>3</v>
      </c>
      <c r="G4" s="173" t="s">
        <v>28</v>
      </c>
      <c r="H4" s="175">
        <v>1</v>
      </c>
      <c r="I4" s="176">
        <v>3</v>
      </c>
      <c r="J4" s="176">
        <f t="shared" si="0"/>
        <v>0</v>
      </c>
      <c r="K4" s="177">
        <v>4.34</v>
      </c>
      <c r="L4" s="178">
        <f t="shared" ref="L4:L7" si="2">SUM(I4*K4)</f>
        <v>13.02</v>
      </c>
      <c r="M4" s="179">
        <f t="shared" si="1"/>
        <v>14.191800000000001</v>
      </c>
      <c r="N4" s="180" t="s">
        <v>75</v>
      </c>
    </row>
    <row r="5" spans="1:21" ht="17.25" customHeight="1" x14ac:dyDescent="0.3">
      <c r="A5" s="171"/>
      <c r="B5" s="181"/>
      <c r="C5" s="173" t="s">
        <v>79</v>
      </c>
      <c r="D5" s="174">
        <v>8</v>
      </c>
      <c r="E5" s="172">
        <v>1</v>
      </c>
      <c r="F5" s="174">
        <v>8</v>
      </c>
      <c r="G5" s="173" t="s">
        <v>79</v>
      </c>
      <c r="H5" s="175">
        <v>1</v>
      </c>
      <c r="I5" s="176">
        <v>8</v>
      </c>
      <c r="J5" s="176">
        <f t="shared" si="0"/>
        <v>0</v>
      </c>
      <c r="K5" s="177">
        <v>4.34</v>
      </c>
      <c r="L5" s="178">
        <f t="shared" si="2"/>
        <v>34.72</v>
      </c>
      <c r="M5" s="179">
        <f t="shared" si="1"/>
        <v>37.844799999999999</v>
      </c>
      <c r="N5" s="180" t="s">
        <v>75</v>
      </c>
    </row>
    <row r="6" spans="1:21" ht="17.25" customHeight="1" x14ac:dyDescent="0.3">
      <c r="A6" s="171"/>
      <c r="B6" s="181"/>
      <c r="C6" s="173" t="s">
        <v>29</v>
      </c>
      <c r="D6" s="174">
        <v>6</v>
      </c>
      <c r="E6" s="172">
        <v>1</v>
      </c>
      <c r="F6" s="174">
        <v>6</v>
      </c>
      <c r="G6" s="173" t="s">
        <v>29</v>
      </c>
      <c r="H6" s="175">
        <v>1</v>
      </c>
      <c r="I6" s="176">
        <v>6</v>
      </c>
      <c r="J6" s="176">
        <f t="shared" si="0"/>
        <v>0</v>
      </c>
      <c r="K6" s="177">
        <v>4.34</v>
      </c>
      <c r="L6" s="178">
        <f t="shared" si="2"/>
        <v>26.04</v>
      </c>
      <c r="M6" s="179">
        <f t="shared" si="1"/>
        <v>28.383600000000001</v>
      </c>
      <c r="N6" s="180" t="s">
        <v>75</v>
      </c>
    </row>
    <row r="7" spans="1:21" ht="17.25" customHeight="1" x14ac:dyDescent="0.3">
      <c r="A7" s="171"/>
      <c r="B7" s="181"/>
      <c r="C7" s="173" t="s">
        <v>30</v>
      </c>
      <c r="D7" s="174">
        <v>0</v>
      </c>
      <c r="E7" s="172">
        <v>0</v>
      </c>
      <c r="F7" s="174">
        <v>0</v>
      </c>
      <c r="G7" s="173" t="s">
        <v>30</v>
      </c>
      <c r="H7" s="175">
        <v>0</v>
      </c>
      <c r="I7" s="176">
        <v>0</v>
      </c>
      <c r="J7" s="176">
        <v>0</v>
      </c>
      <c r="K7" s="177">
        <v>0</v>
      </c>
      <c r="L7" s="178">
        <f t="shared" si="2"/>
        <v>0</v>
      </c>
      <c r="M7" s="179">
        <f t="shared" si="1"/>
        <v>0</v>
      </c>
      <c r="N7" s="180" t="s">
        <v>73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0</v>
      </c>
      <c r="F9" s="174">
        <v>0</v>
      </c>
      <c r="G9" s="173" t="s">
        <v>27</v>
      </c>
      <c r="H9" s="175">
        <v>0</v>
      </c>
      <c r="I9" s="176">
        <v>0</v>
      </c>
      <c r="J9" s="176">
        <f t="shared" ref="J9:J12" si="3">I9-F9</f>
        <v>0</v>
      </c>
      <c r="K9" s="177">
        <v>0</v>
      </c>
      <c r="L9" s="178">
        <f>SUM(I9*K9)</f>
        <v>0</v>
      </c>
      <c r="M9" s="179">
        <f t="shared" ref="M9:M13" si="4">SUM(I9*K9*1.09)</f>
        <v>0</v>
      </c>
      <c r="N9" s="180" t="s">
        <v>63</v>
      </c>
    </row>
    <row r="10" spans="1:21" ht="17.25" customHeight="1" x14ac:dyDescent="0.3">
      <c r="A10" s="171"/>
      <c r="B10" s="181"/>
      <c r="C10" s="173" t="s">
        <v>28</v>
      </c>
      <c r="D10" s="174">
        <v>3</v>
      </c>
      <c r="E10" s="172">
        <v>1</v>
      </c>
      <c r="F10" s="174">
        <v>3</v>
      </c>
      <c r="G10" s="173" t="s">
        <v>28</v>
      </c>
      <c r="H10" s="175">
        <v>1</v>
      </c>
      <c r="I10" s="176">
        <v>3</v>
      </c>
      <c r="J10" s="176">
        <f t="shared" si="3"/>
        <v>0</v>
      </c>
      <c r="K10" s="177">
        <v>4.34</v>
      </c>
      <c r="L10" s="178">
        <f t="shared" ref="L10:L13" si="5">SUM(I10*K10)</f>
        <v>13.02</v>
      </c>
      <c r="M10" s="179">
        <f t="shared" si="4"/>
        <v>14.191800000000001</v>
      </c>
      <c r="N10" s="180" t="s">
        <v>75</v>
      </c>
      <c r="O10" s="21"/>
      <c r="P10" s="21"/>
      <c r="Q10" s="21"/>
      <c r="R10" s="21"/>
      <c r="S10" s="21"/>
      <c r="T10" s="21"/>
      <c r="U10" s="21"/>
    </row>
    <row r="11" spans="1:21" ht="17.25" customHeight="1" x14ac:dyDescent="0.3">
      <c r="A11" s="171"/>
      <c r="B11" s="181"/>
      <c r="C11" s="173" t="s">
        <v>79</v>
      </c>
      <c r="D11" s="174">
        <v>8</v>
      </c>
      <c r="E11" s="172">
        <v>1</v>
      </c>
      <c r="F11" s="174">
        <v>8</v>
      </c>
      <c r="G11" s="173" t="s">
        <v>79</v>
      </c>
      <c r="H11" s="175">
        <v>1</v>
      </c>
      <c r="I11" s="176">
        <v>8</v>
      </c>
      <c r="J11" s="176">
        <f t="shared" si="3"/>
        <v>0</v>
      </c>
      <c r="K11" s="177">
        <v>4.34</v>
      </c>
      <c r="L11" s="178">
        <f t="shared" si="5"/>
        <v>34.72</v>
      </c>
      <c r="M11" s="179">
        <f t="shared" si="4"/>
        <v>37.844799999999999</v>
      </c>
      <c r="N11" s="180" t="s">
        <v>75</v>
      </c>
      <c r="O11" s="21"/>
      <c r="P11" s="21"/>
      <c r="Q11" s="21"/>
      <c r="R11" s="21"/>
      <c r="S11" s="21"/>
      <c r="T11" s="21"/>
      <c r="U11" s="21"/>
    </row>
    <row r="12" spans="1:21" ht="17.25" customHeight="1" x14ac:dyDescent="0.3">
      <c r="A12" s="171"/>
      <c r="B12" s="72"/>
      <c r="C12" s="173" t="s">
        <v>29</v>
      </c>
      <c r="D12" s="174">
        <v>6</v>
      </c>
      <c r="E12" s="172">
        <v>1</v>
      </c>
      <c r="F12" s="174">
        <v>6</v>
      </c>
      <c r="G12" s="173" t="s">
        <v>29</v>
      </c>
      <c r="H12" s="175">
        <v>1</v>
      </c>
      <c r="I12" s="176">
        <v>6</v>
      </c>
      <c r="J12" s="176">
        <f t="shared" si="3"/>
        <v>0</v>
      </c>
      <c r="K12" s="177">
        <v>6</v>
      </c>
      <c r="L12" s="178">
        <f t="shared" si="5"/>
        <v>36</v>
      </c>
      <c r="M12" s="179">
        <f t="shared" si="4"/>
        <v>39.24</v>
      </c>
      <c r="N12" s="180" t="s">
        <v>86</v>
      </c>
    </row>
    <row r="13" spans="1:21" ht="17.25" customHeight="1" x14ac:dyDescent="0.3">
      <c r="A13" s="171"/>
      <c r="B13" s="172"/>
      <c r="C13" s="173" t="s">
        <v>30</v>
      </c>
      <c r="D13" s="174">
        <v>0</v>
      </c>
      <c r="E13" s="172">
        <v>0</v>
      </c>
      <c r="F13" s="174">
        <v>0</v>
      </c>
      <c r="G13" s="173" t="s">
        <v>30</v>
      </c>
      <c r="H13" s="175">
        <v>0</v>
      </c>
      <c r="I13" s="176">
        <v>0</v>
      </c>
      <c r="J13" s="176">
        <v>0</v>
      </c>
      <c r="K13" s="177">
        <v>0</v>
      </c>
      <c r="L13" s="178">
        <f t="shared" si="5"/>
        <v>0</v>
      </c>
      <c r="M13" s="179">
        <f t="shared" si="4"/>
        <v>0</v>
      </c>
      <c r="N13" s="180" t="s">
        <v>63</v>
      </c>
    </row>
    <row r="14" spans="1:21" ht="17.25" customHeight="1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</row>
    <row r="15" spans="1:2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0</v>
      </c>
      <c r="F15" s="174">
        <v>0</v>
      </c>
      <c r="G15" s="173" t="s">
        <v>27</v>
      </c>
      <c r="H15" s="175">
        <v>0</v>
      </c>
      <c r="I15" s="176">
        <v>0</v>
      </c>
      <c r="J15" s="176">
        <f t="shared" ref="J15:J19" si="6">I15-F15</f>
        <v>0</v>
      </c>
      <c r="K15" s="177">
        <v>0</v>
      </c>
      <c r="L15" s="178">
        <f>SUM(I15*K15)</f>
        <v>0</v>
      </c>
      <c r="M15" s="179">
        <f t="shared" ref="M15:M25" si="7">SUM(I15*K15*1.09)</f>
        <v>0</v>
      </c>
      <c r="N15" s="180" t="s">
        <v>63</v>
      </c>
      <c r="O15" s="21"/>
      <c r="P15" s="21"/>
      <c r="Q15" s="21"/>
      <c r="R15" s="21"/>
      <c r="S15" s="21"/>
    </row>
    <row r="16" spans="1:21" ht="17.25" customHeight="1" x14ac:dyDescent="0.3">
      <c r="A16" s="171"/>
      <c r="B16" s="72"/>
      <c r="C16" s="173" t="s">
        <v>28</v>
      </c>
      <c r="D16" s="174">
        <v>3</v>
      </c>
      <c r="E16" s="172">
        <v>1</v>
      </c>
      <c r="F16" s="174">
        <v>3</v>
      </c>
      <c r="G16" s="173" t="s">
        <v>28</v>
      </c>
      <c r="H16" s="175">
        <v>1</v>
      </c>
      <c r="I16" s="176">
        <v>3</v>
      </c>
      <c r="J16" s="176">
        <f t="shared" si="6"/>
        <v>0</v>
      </c>
      <c r="K16" s="177">
        <v>4.34</v>
      </c>
      <c r="L16" s="178">
        <f t="shared" ref="L16:L22" si="8">SUM(I16*K16)</f>
        <v>13.02</v>
      </c>
      <c r="M16" s="179">
        <f t="shared" si="7"/>
        <v>14.191800000000001</v>
      </c>
      <c r="N16" s="180" t="s">
        <v>75</v>
      </c>
      <c r="O16" s="21"/>
      <c r="P16" s="21"/>
      <c r="Q16" s="21"/>
      <c r="R16" s="21"/>
      <c r="S16" s="21"/>
    </row>
    <row r="17" spans="1:18" ht="17.25" customHeight="1" x14ac:dyDescent="0.3">
      <c r="A17" s="171"/>
      <c r="B17" s="172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8</v>
      </c>
      <c r="J17" s="176">
        <f t="shared" si="6"/>
        <v>0</v>
      </c>
      <c r="K17" s="177">
        <v>4.34</v>
      </c>
      <c r="L17" s="178">
        <f t="shared" si="8"/>
        <v>34.72</v>
      </c>
      <c r="M17" s="179">
        <f t="shared" si="7"/>
        <v>37.844799999999999</v>
      </c>
      <c r="N17" s="180" t="s">
        <v>75</v>
      </c>
    </row>
    <row r="18" spans="1:18" ht="17.25" customHeight="1" x14ac:dyDescent="0.3">
      <c r="A18" s="171"/>
      <c r="B18" s="181"/>
      <c r="C18" s="173" t="s">
        <v>29</v>
      </c>
      <c r="D18" s="174">
        <v>6</v>
      </c>
      <c r="E18" s="172">
        <v>1</v>
      </c>
      <c r="F18" s="174">
        <v>6</v>
      </c>
      <c r="G18" s="173" t="s">
        <v>29</v>
      </c>
      <c r="H18" s="175">
        <v>1</v>
      </c>
      <c r="I18" s="176">
        <v>6</v>
      </c>
      <c r="J18" s="176">
        <f t="shared" si="6"/>
        <v>0</v>
      </c>
      <c r="K18" s="177">
        <v>4.34</v>
      </c>
      <c r="L18" s="178">
        <f t="shared" si="8"/>
        <v>26.04</v>
      </c>
      <c r="M18" s="179">
        <f t="shared" si="7"/>
        <v>28.383600000000001</v>
      </c>
      <c r="N18" s="180" t="s">
        <v>75</v>
      </c>
    </row>
    <row r="19" spans="1:18" ht="17.25" customHeight="1" x14ac:dyDescent="0.3">
      <c r="A19" s="171"/>
      <c r="B19" s="72"/>
      <c r="C19" s="173" t="s">
        <v>30</v>
      </c>
      <c r="D19" s="174">
        <v>0</v>
      </c>
      <c r="E19" s="172">
        <v>0</v>
      </c>
      <c r="F19" s="174">
        <v>0</v>
      </c>
      <c r="G19" s="173" t="s">
        <v>30</v>
      </c>
      <c r="H19" s="175">
        <v>0</v>
      </c>
      <c r="I19" s="176">
        <v>0</v>
      </c>
      <c r="J19" s="176">
        <f t="shared" si="6"/>
        <v>0</v>
      </c>
      <c r="K19" s="177">
        <v>0</v>
      </c>
      <c r="L19" s="178">
        <f t="shared" si="8"/>
        <v>0</v>
      </c>
      <c r="M19" s="179">
        <f t="shared" si="7"/>
        <v>0</v>
      </c>
      <c r="N19" s="180" t="s">
        <v>63</v>
      </c>
    </row>
    <row r="20" spans="1:18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8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0</v>
      </c>
      <c r="F21" s="174">
        <v>0</v>
      </c>
      <c r="G21" s="173" t="s">
        <v>27</v>
      </c>
      <c r="H21" s="175">
        <v>0</v>
      </c>
      <c r="I21" s="176">
        <v>0</v>
      </c>
      <c r="J21" s="176">
        <f t="shared" ref="J21:J25" si="9">I21-F21</f>
        <v>0</v>
      </c>
      <c r="K21" s="177">
        <v>0</v>
      </c>
      <c r="L21" s="178">
        <f t="shared" si="8"/>
        <v>0</v>
      </c>
      <c r="M21" s="179">
        <f t="shared" si="7"/>
        <v>0</v>
      </c>
      <c r="N21" s="180" t="s">
        <v>64</v>
      </c>
    </row>
    <row r="22" spans="1:18" ht="17.25" customHeight="1" x14ac:dyDescent="0.3">
      <c r="A22" s="171"/>
      <c r="B22" s="172"/>
      <c r="C22" s="173" t="s">
        <v>28</v>
      </c>
      <c r="D22" s="174">
        <v>3</v>
      </c>
      <c r="E22" s="172">
        <v>1</v>
      </c>
      <c r="F22" s="174">
        <v>3</v>
      </c>
      <c r="G22" s="173" t="s">
        <v>28</v>
      </c>
      <c r="H22" s="175">
        <v>1</v>
      </c>
      <c r="I22" s="176">
        <v>3</v>
      </c>
      <c r="J22" s="176">
        <f t="shared" si="9"/>
        <v>0</v>
      </c>
      <c r="K22" s="177">
        <v>4.34</v>
      </c>
      <c r="L22" s="178">
        <f t="shared" si="8"/>
        <v>13.02</v>
      </c>
      <c r="M22" s="179">
        <f t="shared" si="7"/>
        <v>14.191800000000001</v>
      </c>
      <c r="N22" s="180" t="s">
        <v>75</v>
      </c>
      <c r="O22" s="21"/>
      <c r="P22" s="21"/>
      <c r="Q22" s="21"/>
      <c r="R22" s="21"/>
    </row>
    <row r="23" spans="1:18" ht="17.25" customHeight="1" x14ac:dyDescent="0.3">
      <c r="A23" s="171"/>
      <c r="B23" s="72"/>
      <c r="C23" s="173" t="s">
        <v>79</v>
      </c>
      <c r="D23" s="174">
        <v>8</v>
      </c>
      <c r="E23" s="172">
        <v>1</v>
      </c>
      <c r="F23" s="174">
        <v>8</v>
      </c>
      <c r="G23" s="173" t="s">
        <v>79</v>
      </c>
      <c r="H23" s="175">
        <v>1</v>
      </c>
      <c r="I23" s="176">
        <v>8</v>
      </c>
      <c r="J23" s="176">
        <f t="shared" si="9"/>
        <v>0</v>
      </c>
      <c r="K23" s="177">
        <v>4.34</v>
      </c>
      <c r="L23" s="178">
        <f>SUM(I23*K23)</f>
        <v>34.72</v>
      </c>
      <c r="M23" s="179">
        <f t="shared" si="7"/>
        <v>37.844799999999999</v>
      </c>
      <c r="N23" s="180" t="s">
        <v>75</v>
      </c>
    </row>
    <row r="24" spans="1:18" ht="17.25" customHeight="1" x14ac:dyDescent="0.3">
      <c r="A24" s="171"/>
      <c r="B24" s="172"/>
      <c r="C24" s="173" t="s">
        <v>29</v>
      </c>
      <c r="D24" s="174">
        <v>6</v>
      </c>
      <c r="E24" s="172">
        <v>1</v>
      </c>
      <c r="F24" s="174">
        <v>6</v>
      </c>
      <c r="G24" s="173" t="s">
        <v>29</v>
      </c>
      <c r="H24" s="175">
        <v>1</v>
      </c>
      <c r="I24" s="176">
        <v>6</v>
      </c>
      <c r="J24" s="176">
        <f t="shared" si="9"/>
        <v>0</v>
      </c>
      <c r="K24" s="177">
        <v>4.34</v>
      </c>
      <c r="L24" s="178">
        <f>SUM(I24*K24)</f>
        <v>26.04</v>
      </c>
      <c r="M24" s="179">
        <f t="shared" si="7"/>
        <v>28.383600000000001</v>
      </c>
      <c r="N24" s="180" t="s">
        <v>75</v>
      </c>
    </row>
    <row r="25" spans="1:18" ht="15.75" customHeight="1" x14ac:dyDescent="0.3">
      <c r="A25" s="171"/>
      <c r="B25" s="172"/>
      <c r="C25" s="173" t="s">
        <v>30</v>
      </c>
      <c r="D25" s="174">
        <v>0</v>
      </c>
      <c r="E25" s="172">
        <v>0</v>
      </c>
      <c r="F25" s="174">
        <v>0</v>
      </c>
      <c r="G25" s="173" t="s">
        <v>30</v>
      </c>
      <c r="H25" s="175">
        <v>0</v>
      </c>
      <c r="I25" s="176">
        <v>0</v>
      </c>
      <c r="J25" s="176">
        <f t="shared" si="9"/>
        <v>0</v>
      </c>
      <c r="K25" s="177">
        <v>0</v>
      </c>
      <c r="L25" s="178">
        <f t="shared" ref="L25" si="10">SUM(I25*K25)</f>
        <v>0</v>
      </c>
      <c r="M25" s="179">
        <f t="shared" si="7"/>
        <v>0</v>
      </c>
      <c r="N25" s="180" t="s">
        <v>64</v>
      </c>
    </row>
    <row r="26" spans="1:18" ht="17.25" customHeight="1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8" ht="17.25" customHeight="1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0</v>
      </c>
      <c r="F27" s="174">
        <v>0</v>
      </c>
      <c r="G27" s="173" t="s">
        <v>27</v>
      </c>
      <c r="H27" s="175">
        <v>0</v>
      </c>
      <c r="I27" s="176">
        <v>0</v>
      </c>
      <c r="J27" s="176">
        <f t="shared" ref="J27:J31" si="11">I27-F27</f>
        <v>0</v>
      </c>
      <c r="K27" s="177">
        <v>0</v>
      </c>
      <c r="L27" s="178">
        <f>SUM(I27*K27)</f>
        <v>0</v>
      </c>
      <c r="M27" s="179">
        <f t="shared" ref="M27:M67" si="12">SUM(I27*K27*1.09)</f>
        <v>0</v>
      </c>
      <c r="N27" s="180" t="s">
        <v>63</v>
      </c>
    </row>
    <row r="28" spans="1:18" ht="17.25" customHeight="1" x14ac:dyDescent="0.3">
      <c r="A28" s="171"/>
      <c r="B28" s="181"/>
      <c r="C28" s="173" t="s">
        <v>28</v>
      </c>
      <c r="D28" s="174">
        <v>3</v>
      </c>
      <c r="E28" s="172">
        <v>1</v>
      </c>
      <c r="F28" s="174">
        <v>3</v>
      </c>
      <c r="G28" s="173" t="s">
        <v>28</v>
      </c>
      <c r="H28" s="175">
        <v>1</v>
      </c>
      <c r="I28" s="176">
        <v>3</v>
      </c>
      <c r="J28" s="176">
        <f t="shared" si="11"/>
        <v>0</v>
      </c>
      <c r="K28" s="177">
        <v>4.34</v>
      </c>
      <c r="L28" s="178">
        <f t="shared" ref="L28:L31" si="13">SUM(I28*K28)</f>
        <v>13.02</v>
      </c>
      <c r="M28" s="179">
        <f t="shared" si="12"/>
        <v>14.191800000000001</v>
      </c>
      <c r="N28" s="180" t="s">
        <v>75</v>
      </c>
    </row>
    <row r="29" spans="1:18" ht="17.25" customHeight="1" x14ac:dyDescent="0.3">
      <c r="A29" s="171"/>
      <c r="B29" s="181"/>
      <c r="C29" s="173" t="s">
        <v>79</v>
      </c>
      <c r="D29" s="174">
        <v>8</v>
      </c>
      <c r="E29" s="172">
        <v>1</v>
      </c>
      <c r="F29" s="174">
        <v>8</v>
      </c>
      <c r="G29" s="173" t="s">
        <v>79</v>
      </c>
      <c r="H29" s="175">
        <v>1</v>
      </c>
      <c r="I29" s="176">
        <v>8</v>
      </c>
      <c r="J29" s="176">
        <f t="shared" si="11"/>
        <v>0</v>
      </c>
      <c r="K29" s="177">
        <v>4.34</v>
      </c>
      <c r="L29" s="178">
        <f t="shared" si="13"/>
        <v>34.72</v>
      </c>
      <c r="M29" s="179">
        <f t="shared" si="12"/>
        <v>37.844799999999999</v>
      </c>
      <c r="N29" s="180" t="s">
        <v>75</v>
      </c>
    </row>
    <row r="30" spans="1:18" ht="17.25" customHeight="1" x14ac:dyDescent="0.3">
      <c r="A30" s="171"/>
      <c r="B30" s="181"/>
      <c r="C30" s="173" t="s">
        <v>29</v>
      </c>
      <c r="D30" s="174">
        <v>6</v>
      </c>
      <c r="E30" s="172">
        <v>1</v>
      </c>
      <c r="F30" s="174">
        <v>6</v>
      </c>
      <c r="G30" s="173" t="s">
        <v>29</v>
      </c>
      <c r="H30" s="175">
        <v>1</v>
      </c>
      <c r="I30" s="176">
        <v>6</v>
      </c>
      <c r="J30" s="176">
        <f t="shared" si="11"/>
        <v>0</v>
      </c>
      <c r="K30" s="177">
        <v>4.34</v>
      </c>
      <c r="L30" s="178">
        <f t="shared" si="13"/>
        <v>26.04</v>
      </c>
      <c r="M30" s="179">
        <f t="shared" si="12"/>
        <v>28.383600000000001</v>
      </c>
      <c r="N30" s="180" t="s">
        <v>75</v>
      </c>
    </row>
    <row r="31" spans="1:18" ht="17.25" customHeight="1" x14ac:dyDescent="0.3">
      <c r="A31" s="171"/>
      <c r="B31" s="181"/>
      <c r="C31" s="173" t="s">
        <v>30</v>
      </c>
      <c r="D31" s="174">
        <v>0</v>
      </c>
      <c r="E31" s="172">
        <v>0</v>
      </c>
      <c r="F31" s="174">
        <v>0</v>
      </c>
      <c r="G31" s="173" t="s">
        <v>30</v>
      </c>
      <c r="H31" s="175">
        <v>0</v>
      </c>
      <c r="I31" s="176">
        <v>0</v>
      </c>
      <c r="J31" s="176">
        <f t="shared" si="11"/>
        <v>0</v>
      </c>
      <c r="K31" s="177">
        <v>0</v>
      </c>
      <c r="L31" s="178">
        <f t="shared" si="13"/>
        <v>0</v>
      </c>
      <c r="M31" s="179">
        <f t="shared" si="12"/>
        <v>0</v>
      </c>
      <c r="N31" s="180" t="s">
        <v>63</v>
      </c>
    </row>
    <row r="32" spans="1:18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0</v>
      </c>
      <c r="F33" s="174">
        <v>0</v>
      </c>
      <c r="G33" s="173" t="s">
        <v>27</v>
      </c>
      <c r="H33" s="175">
        <v>0</v>
      </c>
      <c r="I33" s="176">
        <v>0</v>
      </c>
      <c r="J33" s="176">
        <f t="shared" ref="J33:J37" si="14">I33-F33</f>
        <v>0</v>
      </c>
      <c r="K33" s="177">
        <v>0</v>
      </c>
      <c r="L33" s="178">
        <f>SUM(I33*K33)</f>
        <v>0</v>
      </c>
      <c r="M33" s="179">
        <f t="shared" si="12"/>
        <v>0</v>
      </c>
      <c r="N33" s="180" t="s">
        <v>64</v>
      </c>
    </row>
    <row r="34" spans="1:14" ht="17.25" customHeight="1" x14ac:dyDescent="0.3">
      <c r="A34" s="171"/>
      <c r="B34" s="181"/>
      <c r="C34" s="173" t="s">
        <v>28</v>
      </c>
      <c r="D34" s="174">
        <v>3</v>
      </c>
      <c r="E34" s="172">
        <v>1</v>
      </c>
      <c r="F34" s="174">
        <v>3</v>
      </c>
      <c r="G34" s="173" t="s">
        <v>28</v>
      </c>
      <c r="H34" s="175">
        <v>1</v>
      </c>
      <c r="I34" s="176">
        <v>2</v>
      </c>
      <c r="J34" s="176">
        <f t="shared" si="14"/>
        <v>-1</v>
      </c>
      <c r="K34" s="177">
        <v>6</v>
      </c>
      <c r="L34" s="178">
        <f t="shared" ref="L34:L37" si="15">SUM(I34*K34)</f>
        <v>12</v>
      </c>
      <c r="M34" s="179">
        <f t="shared" si="12"/>
        <v>13.080000000000002</v>
      </c>
      <c r="N34" s="180" t="s">
        <v>86</v>
      </c>
    </row>
    <row r="35" spans="1:14" ht="17.25" customHeight="1" x14ac:dyDescent="0.3">
      <c r="A35" s="171"/>
      <c r="B35" s="181"/>
      <c r="C35" s="173" t="s">
        <v>79</v>
      </c>
      <c r="D35" s="174">
        <v>8</v>
      </c>
      <c r="E35" s="172">
        <v>1</v>
      </c>
      <c r="F35" s="174">
        <v>8</v>
      </c>
      <c r="G35" s="173" t="s">
        <v>79</v>
      </c>
      <c r="H35" s="175">
        <v>1</v>
      </c>
      <c r="I35" s="176">
        <v>8</v>
      </c>
      <c r="J35" s="176">
        <f t="shared" si="14"/>
        <v>0</v>
      </c>
      <c r="K35" s="177">
        <v>6</v>
      </c>
      <c r="L35" s="178">
        <f t="shared" si="15"/>
        <v>48</v>
      </c>
      <c r="M35" s="179">
        <f t="shared" si="12"/>
        <v>52.320000000000007</v>
      </c>
      <c r="N35" s="180" t="s">
        <v>86</v>
      </c>
    </row>
    <row r="36" spans="1:14" ht="17.25" customHeight="1" x14ac:dyDescent="0.3">
      <c r="A36" s="171"/>
      <c r="B36" s="181"/>
      <c r="C36" s="173" t="s">
        <v>29</v>
      </c>
      <c r="D36" s="174">
        <v>6</v>
      </c>
      <c r="E36" s="172">
        <v>1</v>
      </c>
      <c r="F36" s="174">
        <v>6</v>
      </c>
      <c r="G36" s="173" t="s">
        <v>29</v>
      </c>
      <c r="H36" s="175">
        <v>1</v>
      </c>
      <c r="I36" s="176">
        <v>6</v>
      </c>
      <c r="J36" s="176">
        <f t="shared" si="14"/>
        <v>0</v>
      </c>
      <c r="K36" s="177">
        <v>4.34</v>
      </c>
      <c r="L36" s="178">
        <f t="shared" si="15"/>
        <v>26.04</v>
      </c>
      <c r="M36" s="179">
        <f t="shared" si="12"/>
        <v>28.383600000000001</v>
      </c>
      <c r="N36" s="180" t="s">
        <v>75</v>
      </c>
    </row>
    <row r="37" spans="1:14" ht="17.25" customHeight="1" x14ac:dyDescent="0.3">
      <c r="A37" s="171"/>
      <c r="B37" s="181"/>
      <c r="C37" s="173" t="s">
        <v>30</v>
      </c>
      <c r="D37" s="174">
        <v>0</v>
      </c>
      <c r="E37" s="172">
        <v>0</v>
      </c>
      <c r="F37" s="174">
        <v>0</v>
      </c>
      <c r="G37" s="173" t="s">
        <v>30</v>
      </c>
      <c r="H37" s="175">
        <v>0</v>
      </c>
      <c r="I37" s="176">
        <v>0</v>
      </c>
      <c r="J37" s="176">
        <f t="shared" si="14"/>
        <v>0</v>
      </c>
      <c r="K37" s="177">
        <v>0</v>
      </c>
      <c r="L37" s="178">
        <f t="shared" si="15"/>
        <v>0</v>
      </c>
      <c r="M37" s="179">
        <f t="shared" si="12"/>
        <v>0</v>
      </c>
      <c r="N37" s="180" t="s">
        <v>64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0</v>
      </c>
      <c r="F39" s="174">
        <v>0</v>
      </c>
      <c r="G39" s="173" t="s">
        <v>27</v>
      </c>
      <c r="H39" s="175">
        <v>0</v>
      </c>
      <c r="I39" s="176">
        <v>0</v>
      </c>
      <c r="J39" s="176">
        <f t="shared" ref="J39:J43" si="16">I39-F39</f>
        <v>0</v>
      </c>
      <c r="K39" s="177">
        <v>0</v>
      </c>
      <c r="L39" s="178">
        <f>SUM(I39*K39)</f>
        <v>0</v>
      </c>
      <c r="M39" s="179">
        <f t="shared" si="12"/>
        <v>0</v>
      </c>
      <c r="N39" s="180" t="s">
        <v>64</v>
      </c>
    </row>
    <row r="40" spans="1:14" s="70" customFormat="1" ht="17.25" customHeight="1" x14ac:dyDescent="0.3">
      <c r="A40" s="171"/>
      <c r="B40" s="181"/>
      <c r="C40" s="173" t="s">
        <v>28</v>
      </c>
      <c r="D40" s="174">
        <v>3</v>
      </c>
      <c r="E40" s="172">
        <v>1</v>
      </c>
      <c r="F40" s="174">
        <v>3</v>
      </c>
      <c r="G40" s="173" t="s">
        <v>28</v>
      </c>
      <c r="H40" s="175">
        <v>1</v>
      </c>
      <c r="I40" s="176">
        <v>3</v>
      </c>
      <c r="J40" s="176">
        <f t="shared" si="16"/>
        <v>0</v>
      </c>
      <c r="K40" s="177">
        <v>4.34</v>
      </c>
      <c r="L40" s="178">
        <f t="shared" ref="L40:L43" si="17">SUM(I40*K40)</f>
        <v>13.02</v>
      </c>
      <c r="M40" s="179">
        <f t="shared" si="12"/>
        <v>14.191800000000001</v>
      </c>
      <c r="N40" s="180" t="s">
        <v>75</v>
      </c>
    </row>
    <row r="41" spans="1:14" s="70" customFormat="1" ht="17.25" customHeight="1" x14ac:dyDescent="0.3">
      <c r="A41" s="171"/>
      <c r="B41" s="181"/>
      <c r="C41" s="173" t="s">
        <v>79</v>
      </c>
      <c r="D41" s="174">
        <v>8</v>
      </c>
      <c r="E41" s="172">
        <v>1</v>
      </c>
      <c r="F41" s="174">
        <v>8</v>
      </c>
      <c r="G41" s="173" t="s">
        <v>79</v>
      </c>
      <c r="H41" s="175">
        <v>1</v>
      </c>
      <c r="I41" s="176">
        <v>8</v>
      </c>
      <c r="J41" s="176">
        <f t="shared" si="16"/>
        <v>0</v>
      </c>
      <c r="K41" s="177">
        <v>4.34</v>
      </c>
      <c r="L41" s="178">
        <f t="shared" si="17"/>
        <v>34.72</v>
      </c>
      <c r="M41" s="179">
        <f t="shared" si="12"/>
        <v>37.844799999999999</v>
      </c>
      <c r="N41" s="180" t="s">
        <v>75</v>
      </c>
    </row>
    <row r="42" spans="1:14" s="70" customFormat="1" ht="17.25" customHeight="1" x14ac:dyDescent="0.3">
      <c r="A42" s="171"/>
      <c r="B42" s="181"/>
      <c r="C42" s="173" t="s">
        <v>29</v>
      </c>
      <c r="D42" s="174">
        <v>6</v>
      </c>
      <c r="E42" s="172">
        <v>1</v>
      </c>
      <c r="F42" s="174">
        <v>6</v>
      </c>
      <c r="G42" s="173" t="s">
        <v>29</v>
      </c>
      <c r="H42" s="175">
        <v>1</v>
      </c>
      <c r="I42" s="176">
        <v>6</v>
      </c>
      <c r="J42" s="176">
        <f t="shared" si="16"/>
        <v>0</v>
      </c>
      <c r="K42" s="177">
        <v>4.34</v>
      </c>
      <c r="L42" s="178">
        <f t="shared" si="17"/>
        <v>26.04</v>
      </c>
      <c r="M42" s="179">
        <f t="shared" si="12"/>
        <v>28.383600000000001</v>
      </c>
      <c r="N42" s="180" t="s">
        <v>75</v>
      </c>
    </row>
    <row r="43" spans="1:14" s="70" customFormat="1" ht="17.25" customHeight="1" x14ac:dyDescent="0.3">
      <c r="A43" s="171"/>
      <c r="B43" s="181"/>
      <c r="C43" s="173" t="s">
        <v>30</v>
      </c>
      <c r="D43" s="174">
        <v>0</v>
      </c>
      <c r="E43" s="172">
        <v>0</v>
      </c>
      <c r="F43" s="174">
        <v>0</v>
      </c>
      <c r="G43" s="173" t="s">
        <v>30</v>
      </c>
      <c r="H43" s="175">
        <v>0</v>
      </c>
      <c r="I43" s="176">
        <v>0</v>
      </c>
      <c r="J43" s="176">
        <f t="shared" si="16"/>
        <v>0</v>
      </c>
      <c r="K43" s="177">
        <v>0</v>
      </c>
      <c r="L43" s="178">
        <f t="shared" si="17"/>
        <v>0</v>
      </c>
      <c r="M43" s="179">
        <f t="shared" si="12"/>
        <v>0</v>
      </c>
      <c r="N43" s="180" t="s">
        <v>64</v>
      </c>
    </row>
    <row r="44" spans="1:14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s="70" customFormat="1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0</v>
      </c>
      <c r="F45" s="174">
        <v>0</v>
      </c>
      <c r="G45" s="173" t="s">
        <v>27</v>
      </c>
      <c r="H45" s="175">
        <v>0</v>
      </c>
      <c r="I45" s="176">
        <v>0</v>
      </c>
      <c r="J45" s="176">
        <f t="shared" ref="J45:J48" si="18">I45-F45</f>
        <v>0</v>
      </c>
      <c r="K45" s="177">
        <v>0</v>
      </c>
      <c r="L45" s="178">
        <f>SUM(I45*K45)</f>
        <v>0</v>
      </c>
      <c r="M45" s="179">
        <f t="shared" si="12"/>
        <v>0</v>
      </c>
      <c r="N45" s="180" t="s">
        <v>64</v>
      </c>
    </row>
    <row r="46" spans="1:14" s="70" customFormat="1" ht="17.25" customHeight="1" x14ac:dyDescent="0.3">
      <c r="A46" s="171"/>
      <c r="B46" s="181"/>
      <c r="C46" s="173" t="s">
        <v>28</v>
      </c>
      <c r="D46" s="174">
        <v>3</v>
      </c>
      <c r="E46" s="172">
        <v>1</v>
      </c>
      <c r="F46" s="174">
        <v>3</v>
      </c>
      <c r="G46" s="173" t="s">
        <v>28</v>
      </c>
      <c r="H46" s="175">
        <v>1</v>
      </c>
      <c r="I46" s="176">
        <v>3</v>
      </c>
      <c r="J46" s="176">
        <f t="shared" si="18"/>
        <v>0</v>
      </c>
      <c r="K46" s="177">
        <v>4.34</v>
      </c>
      <c r="L46" s="178">
        <f t="shared" ref="L46:L67" si="19">SUM(I46*K46)</f>
        <v>13.02</v>
      </c>
      <c r="M46" s="179">
        <f t="shared" si="12"/>
        <v>14.191800000000001</v>
      </c>
      <c r="N46" s="180" t="s">
        <v>75</v>
      </c>
    </row>
    <row r="47" spans="1:14" s="70" customFormat="1" ht="17.25" customHeight="1" x14ac:dyDescent="0.3">
      <c r="A47" s="171"/>
      <c r="B47" s="181"/>
      <c r="C47" s="173" t="s">
        <v>79</v>
      </c>
      <c r="D47" s="174">
        <v>8</v>
      </c>
      <c r="E47" s="172">
        <v>1</v>
      </c>
      <c r="F47" s="174">
        <v>8</v>
      </c>
      <c r="G47" s="173" t="s">
        <v>79</v>
      </c>
      <c r="H47" s="175">
        <v>1</v>
      </c>
      <c r="I47" s="176">
        <v>8</v>
      </c>
      <c r="J47" s="176">
        <f t="shared" si="18"/>
        <v>0</v>
      </c>
      <c r="K47" s="177">
        <v>4.34</v>
      </c>
      <c r="L47" s="178">
        <f t="shared" si="19"/>
        <v>34.72</v>
      </c>
      <c r="M47" s="179">
        <f t="shared" si="12"/>
        <v>37.844799999999999</v>
      </c>
      <c r="N47" s="180" t="s">
        <v>75</v>
      </c>
    </row>
    <row r="48" spans="1:14" s="70" customFormat="1" ht="17.25" customHeight="1" x14ac:dyDescent="0.3">
      <c r="A48" s="171"/>
      <c r="B48" s="181"/>
      <c r="C48" s="173" t="s">
        <v>29</v>
      </c>
      <c r="D48" s="174">
        <v>6</v>
      </c>
      <c r="E48" s="172">
        <v>1</v>
      </c>
      <c r="F48" s="174">
        <v>6</v>
      </c>
      <c r="G48" s="173" t="s">
        <v>29</v>
      </c>
      <c r="H48" s="175">
        <v>1</v>
      </c>
      <c r="I48" s="176">
        <v>6</v>
      </c>
      <c r="J48" s="176">
        <f t="shared" si="18"/>
        <v>0</v>
      </c>
      <c r="K48" s="177">
        <v>4.34</v>
      </c>
      <c r="L48" s="178">
        <f t="shared" si="19"/>
        <v>26.04</v>
      </c>
      <c r="M48" s="179">
        <f t="shared" si="12"/>
        <v>28.383600000000001</v>
      </c>
      <c r="N48" s="180" t="s">
        <v>75</v>
      </c>
    </row>
    <row r="49" spans="1:14" s="70" customFormat="1" ht="17.25" customHeight="1" x14ac:dyDescent="0.3">
      <c r="A49" s="171"/>
      <c r="B49" s="181"/>
      <c r="C49" s="173" t="s">
        <v>30</v>
      </c>
      <c r="D49" s="174">
        <v>0</v>
      </c>
      <c r="E49" s="172">
        <v>0</v>
      </c>
      <c r="F49" s="174">
        <v>0</v>
      </c>
      <c r="G49" s="173" t="s">
        <v>30</v>
      </c>
      <c r="H49" s="175">
        <v>0</v>
      </c>
      <c r="I49" s="176">
        <v>0</v>
      </c>
      <c r="J49" s="176">
        <v>0</v>
      </c>
      <c r="K49" s="177">
        <v>0</v>
      </c>
      <c r="L49" s="178">
        <f t="shared" si="19"/>
        <v>0</v>
      </c>
      <c r="M49" s="179">
        <f t="shared" si="12"/>
        <v>0</v>
      </c>
      <c r="N49" s="180" t="s">
        <v>64</v>
      </c>
    </row>
    <row r="50" spans="1:14" ht="17.25" customHeight="1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ht="17.25" customHeigh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0</v>
      </c>
      <c r="F51" s="174">
        <v>0</v>
      </c>
      <c r="G51" s="173" t="s">
        <v>27</v>
      </c>
      <c r="H51" s="175">
        <v>0</v>
      </c>
      <c r="I51" s="176">
        <v>0</v>
      </c>
      <c r="J51" s="176">
        <f t="shared" ref="J51:J55" si="20">I51-F51</f>
        <v>0</v>
      </c>
      <c r="K51" s="177">
        <v>0</v>
      </c>
      <c r="L51" s="178">
        <f t="shared" si="19"/>
        <v>0</v>
      </c>
      <c r="M51" s="179">
        <f t="shared" si="12"/>
        <v>0</v>
      </c>
      <c r="N51" s="180" t="s">
        <v>63</v>
      </c>
    </row>
    <row r="52" spans="1:14" s="70" customFormat="1" ht="17.25" customHeight="1" x14ac:dyDescent="0.3">
      <c r="A52" s="171"/>
      <c r="B52" s="181"/>
      <c r="C52" s="173" t="s">
        <v>28</v>
      </c>
      <c r="D52" s="174">
        <v>3</v>
      </c>
      <c r="E52" s="172">
        <v>1</v>
      </c>
      <c r="F52" s="174">
        <v>3</v>
      </c>
      <c r="G52" s="173" t="s">
        <v>28</v>
      </c>
      <c r="H52" s="175">
        <v>1</v>
      </c>
      <c r="I52" s="176">
        <v>3</v>
      </c>
      <c r="J52" s="176">
        <f t="shared" si="20"/>
        <v>0</v>
      </c>
      <c r="K52" s="177">
        <v>4.34</v>
      </c>
      <c r="L52" s="178">
        <f t="shared" si="19"/>
        <v>13.02</v>
      </c>
      <c r="M52" s="179">
        <f t="shared" si="12"/>
        <v>14.191800000000001</v>
      </c>
      <c r="N52" s="180" t="s">
        <v>75</v>
      </c>
    </row>
    <row r="53" spans="1:14" s="70" customFormat="1" ht="17.25" customHeight="1" x14ac:dyDescent="0.3">
      <c r="A53" s="171"/>
      <c r="B53" s="181"/>
      <c r="C53" s="173" t="s">
        <v>79</v>
      </c>
      <c r="D53" s="174">
        <v>8</v>
      </c>
      <c r="E53" s="172">
        <v>1</v>
      </c>
      <c r="F53" s="174">
        <v>8</v>
      </c>
      <c r="G53" s="173" t="s">
        <v>79</v>
      </c>
      <c r="H53" s="175">
        <v>1</v>
      </c>
      <c r="I53" s="176">
        <v>8</v>
      </c>
      <c r="J53" s="176">
        <f t="shared" si="20"/>
        <v>0</v>
      </c>
      <c r="K53" s="177">
        <v>4.34</v>
      </c>
      <c r="L53" s="178">
        <f t="shared" si="19"/>
        <v>34.72</v>
      </c>
      <c r="M53" s="179">
        <f t="shared" si="12"/>
        <v>37.844799999999999</v>
      </c>
      <c r="N53" s="180" t="s">
        <v>75</v>
      </c>
    </row>
    <row r="54" spans="1:14" s="70" customFormat="1" ht="17.25" customHeight="1" x14ac:dyDescent="0.3">
      <c r="A54" s="171"/>
      <c r="B54" s="181"/>
      <c r="C54" s="173" t="s">
        <v>29</v>
      </c>
      <c r="D54" s="174">
        <v>6</v>
      </c>
      <c r="E54" s="172">
        <v>1</v>
      </c>
      <c r="F54" s="174">
        <v>6</v>
      </c>
      <c r="G54" s="173" t="s">
        <v>29</v>
      </c>
      <c r="H54" s="175">
        <v>1</v>
      </c>
      <c r="I54" s="176">
        <v>6</v>
      </c>
      <c r="J54" s="176">
        <f t="shared" si="20"/>
        <v>0</v>
      </c>
      <c r="K54" s="177">
        <v>4.34</v>
      </c>
      <c r="L54" s="178">
        <f t="shared" si="19"/>
        <v>26.04</v>
      </c>
      <c r="M54" s="179">
        <f t="shared" si="12"/>
        <v>28.383600000000001</v>
      </c>
      <c r="N54" s="180" t="s">
        <v>75</v>
      </c>
    </row>
    <row r="55" spans="1:14" s="70" customFormat="1" ht="17.25" customHeight="1" x14ac:dyDescent="0.3">
      <c r="A55" s="171"/>
      <c r="B55" s="181"/>
      <c r="C55" s="173" t="s">
        <v>30</v>
      </c>
      <c r="D55" s="174">
        <v>0</v>
      </c>
      <c r="E55" s="172">
        <v>0</v>
      </c>
      <c r="F55" s="174">
        <v>0</v>
      </c>
      <c r="G55" s="173" t="s">
        <v>30</v>
      </c>
      <c r="H55" s="175">
        <v>0</v>
      </c>
      <c r="I55" s="176">
        <v>0</v>
      </c>
      <c r="J55" s="176">
        <f t="shared" si="20"/>
        <v>0</v>
      </c>
      <c r="K55" s="177">
        <v>0</v>
      </c>
      <c r="L55" s="178">
        <f t="shared" si="19"/>
        <v>0</v>
      </c>
      <c r="M55" s="179">
        <f t="shared" si="12"/>
        <v>0</v>
      </c>
      <c r="N55" s="180" t="s">
        <v>63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s="70" customFormat="1" ht="17.25" customHeigh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0</v>
      </c>
      <c r="F57" s="174">
        <v>0</v>
      </c>
      <c r="G57" s="173" t="s">
        <v>27</v>
      </c>
      <c r="H57" s="175">
        <v>0</v>
      </c>
      <c r="I57" s="176">
        <v>0</v>
      </c>
      <c r="J57" s="176">
        <f t="shared" ref="J57:J60" si="21">I57-F57</f>
        <v>0</v>
      </c>
      <c r="K57" s="177">
        <v>0</v>
      </c>
      <c r="L57" s="178">
        <f t="shared" si="19"/>
        <v>0</v>
      </c>
      <c r="M57" s="179">
        <f t="shared" si="12"/>
        <v>0</v>
      </c>
      <c r="N57" s="180" t="s">
        <v>64</v>
      </c>
    </row>
    <row r="58" spans="1:14" s="70" customFormat="1" x14ac:dyDescent="0.3">
      <c r="A58" s="171"/>
      <c r="B58" s="181"/>
      <c r="C58" s="173" t="s">
        <v>28</v>
      </c>
      <c r="D58" s="174">
        <v>3</v>
      </c>
      <c r="E58" s="172">
        <v>1</v>
      </c>
      <c r="F58" s="174">
        <v>3</v>
      </c>
      <c r="G58" s="173" t="s">
        <v>28</v>
      </c>
      <c r="H58" s="175">
        <v>1</v>
      </c>
      <c r="I58" s="176">
        <v>3</v>
      </c>
      <c r="J58" s="176">
        <f t="shared" si="21"/>
        <v>0</v>
      </c>
      <c r="K58" s="177">
        <v>4.34</v>
      </c>
      <c r="L58" s="178">
        <f t="shared" si="19"/>
        <v>13.02</v>
      </c>
      <c r="M58" s="179">
        <f t="shared" si="12"/>
        <v>14.191800000000001</v>
      </c>
      <c r="N58" s="180" t="s">
        <v>75</v>
      </c>
    </row>
    <row r="59" spans="1:14" s="70" customFormat="1" x14ac:dyDescent="0.3">
      <c r="A59" s="171"/>
      <c r="B59" s="181"/>
      <c r="C59" s="173" t="s">
        <v>79</v>
      </c>
      <c r="D59" s="174">
        <v>8</v>
      </c>
      <c r="E59" s="172">
        <v>1</v>
      </c>
      <c r="F59" s="174">
        <v>8</v>
      </c>
      <c r="G59" s="173" t="s">
        <v>79</v>
      </c>
      <c r="H59" s="175">
        <v>1</v>
      </c>
      <c r="I59" s="176">
        <v>8</v>
      </c>
      <c r="J59" s="176">
        <f t="shared" si="21"/>
        <v>0</v>
      </c>
      <c r="K59" s="177">
        <v>4.34</v>
      </c>
      <c r="L59" s="178">
        <f t="shared" si="19"/>
        <v>34.72</v>
      </c>
      <c r="M59" s="179">
        <f t="shared" si="12"/>
        <v>37.844799999999999</v>
      </c>
      <c r="N59" s="180" t="s">
        <v>75</v>
      </c>
    </row>
    <row r="60" spans="1:14" s="70" customFormat="1" x14ac:dyDescent="0.3">
      <c r="A60" s="171"/>
      <c r="B60" s="181"/>
      <c r="C60" s="173" t="s">
        <v>29</v>
      </c>
      <c r="D60" s="174">
        <v>6</v>
      </c>
      <c r="E60" s="172">
        <v>1</v>
      </c>
      <c r="F60" s="174">
        <v>6</v>
      </c>
      <c r="G60" s="173" t="s">
        <v>29</v>
      </c>
      <c r="H60" s="175">
        <v>1</v>
      </c>
      <c r="I60" s="176">
        <v>6</v>
      </c>
      <c r="J60" s="176">
        <f t="shared" si="21"/>
        <v>0</v>
      </c>
      <c r="K60" s="177">
        <v>6</v>
      </c>
      <c r="L60" s="178">
        <f t="shared" si="19"/>
        <v>36</v>
      </c>
      <c r="M60" s="179">
        <f t="shared" si="12"/>
        <v>39.24</v>
      </c>
      <c r="N60" s="180" t="s">
        <v>75</v>
      </c>
    </row>
    <row r="61" spans="1:14" s="70" customFormat="1" x14ac:dyDescent="0.3">
      <c r="A61" s="171"/>
      <c r="B61" s="181"/>
      <c r="C61" s="173" t="s">
        <v>30</v>
      </c>
      <c r="D61" s="174">
        <v>0</v>
      </c>
      <c r="E61" s="172">
        <v>0</v>
      </c>
      <c r="F61" s="174">
        <v>0</v>
      </c>
      <c r="G61" s="173" t="s">
        <v>30</v>
      </c>
      <c r="H61" s="175">
        <v>0</v>
      </c>
      <c r="I61" s="176">
        <v>0</v>
      </c>
      <c r="J61" s="176">
        <v>0</v>
      </c>
      <c r="K61" s="177">
        <v>0</v>
      </c>
      <c r="L61" s="178">
        <f t="shared" si="19"/>
        <v>0</v>
      </c>
      <c r="M61" s="179">
        <f t="shared" si="12"/>
        <v>0</v>
      </c>
      <c r="N61" s="180" t="s">
        <v>64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s="70" customForma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0</v>
      </c>
      <c r="F63" s="174">
        <v>0</v>
      </c>
      <c r="G63" s="173" t="s">
        <v>27</v>
      </c>
      <c r="H63" s="175">
        <v>0</v>
      </c>
      <c r="I63" s="176">
        <v>0</v>
      </c>
      <c r="J63" s="176">
        <f t="shared" ref="J63:J66" si="22">I63-F63</f>
        <v>0</v>
      </c>
      <c r="K63" s="177">
        <v>0</v>
      </c>
      <c r="L63" s="178">
        <f t="shared" si="19"/>
        <v>0</v>
      </c>
      <c r="M63" s="179">
        <f t="shared" si="12"/>
        <v>0</v>
      </c>
      <c r="N63" s="180" t="s">
        <v>64</v>
      </c>
    </row>
    <row r="64" spans="1:14" s="70" customFormat="1" x14ac:dyDescent="0.3">
      <c r="A64" s="171"/>
      <c r="B64" s="181"/>
      <c r="C64" s="173" t="s">
        <v>28</v>
      </c>
      <c r="D64" s="174">
        <v>3</v>
      </c>
      <c r="E64" s="172">
        <v>1</v>
      </c>
      <c r="F64" s="174">
        <v>3</v>
      </c>
      <c r="G64" s="173" t="s">
        <v>28</v>
      </c>
      <c r="H64" s="175">
        <v>1</v>
      </c>
      <c r="I64" s="176">
        <v>3</v>
      </c>
      <c r="J64" s="176">
        <f t="shared" si="22"/>
        <v>0</v>
      </c>
      <c r="K64" s="177">
        <v>4.34</v>
      </c>
      <c r="L64" s="178">
        <f t="shared" si="19"/>
        <v>13.02</v>
      </c>
      <c r="M64" s="179">
        <f t="shared" si="12"/>
        <v>14.191800000000001</v>
      </c>
      <c r="N64" s="180" t="s">
        <v>75</v>
      </c>
    </row>
    <row r="65" spans="1:14" s="70" customFormat="1" x14ac:dyDescent="0.3">
      <c r="A65" s="171"/>
      <c r="B65" s="181"/>
      <c r="C65" s="173" t="s">
        <v>79</v>
      </c>
      <c r="D65" s="174">
        <v>8</v>
      </c>
      <c r="E65" s="172">
        <v>1</v>
      </c>
      <c r="F65" s="174">
        <v>8</v>
      </c>
      <c r="G65" s="173" t="s">
        <v>79</v>
      </c>
      <c r="H65" s="175">
        <v>1</v>
      </c>
      <c r="I65" s="176">
        <v>8</v>
      </c>
      <c r="J65" s="176">
        <f t="shared" si="22"/>
        <v>0</v>
      </c>
      <c r="K65" s="177">
        <v>4.34</v>
      </c>
      <c r="L65" s="178">
        <f t="shared" si="19"/>
        <v>34.72</v>
      </c>
      <c r="M65" s="179">
        <f t="shared" si="12"/>
        <v>37.844799999999999</v>
      </c>
      <c r="N65" s="180" t="s">
        <v>75</v>
      </c>
    </row>
    <row r="66" spans="1:14" s="70" customFormat="1" x14ac:dyDescent="0.3">
      <c r="A66" s="171"/>
      <c r="B66" s="181"/>
      <c r="C66" s="173" t="s">
        <v>29</v>
      </c>
      <c r="D66" s="174">
        <v>6</v>
      </c>
      <c r="E66" s="172">
        <v>1</v>
      </c>
      <c r="F66" s="174">
        <v>6</v>
      </c>
      <c r="G66" s="173" t="s">
        <v>29</v>
      </c>
      <c r="H66" s="175">
        <v>1</v>
      </c>
      <c r="I66" s="176">
        <v>6</v>
      </c>
      <c r="J66" s="176">
        <f t="shared" si="22"/>
        <v>0</v>
      </c>
      <c r="K66" s="177">
        <v>4.34</v>
      </c>
      <c r="L66" s="178">
        <f t="shared" si="19"/>
        <v>26.04</v>
      </c>
      <c r="M66" s="179">
        <f t="shared" si="12"/>
        <v>28.383600000000001</v>
      </c>
      <c r="N66" s="180" t="s">
        <v>75</v>
      </c>
    </row>
    <row r="67" spans="1:14" s="70" customFormat="1" x14ac:dyDescent="0.3">
      <c r="A67" s="171"/>
      <c r="B67" s="181"/>
      <c r="C67" s="173" t="s">
        <v>30</v>
      </c>
      <c r="D67" s="174">
        <v>0</v>
      </c>
      <c r="E67" s="172">
        <v>0</v>
      </c>
      <c r="F67" s="174">
        <v>0</v>
      </c>
      <c r="G67" s="173" t="s">
        <v>30</v>
      </c>
      <c r="H67" s="175">
        <v>0</v>
      </c>
      <c r="I67" s="176">
        <v>0</v>
      </c>
      <c r="J67" s="176">
        <v>0</v>
      </c>
      <c r="K67" s="177">
        <v>0</v>
      </c>
      <c r="L67" s="178">
        <f t="shared" si="19"/>
        <v>0</v>
      </c>
      <c r="M67" s="179">
        <f t="shared" si="12"/>
        <v>0</v>
      </c>
      <c r="N67" s="180" t="s">
        <v>64</v>
      </c>
    </row>
    <row r="68" spans="1:14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4" s="70" customForma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0</v>
      </c>
      <c r="F69" s="174">
        <v>0</v>
      </c>
      <c r="G69" s="173" t="s">
        <v>27</v>
      </c>
      <c r="H69" s="175">
        <v>1</v>
      </c>
      <c r="I69" s="176">
        <v>5</v>
      </c>
      <c r="J69" s="176">
        <f t="shared" ref="J69:J72" si="23">I69-F69</f>
        <v>5</v>
      </c>
      <c r="K69" s="177">
        <v>6</v>
      </c>
      <c r="L69" s="178">
        <f t="shared" ref="L69:L73" si="24">SUM(I69*K69)</f>
        <v>30</v>
      </c>
      <c r="M69" s="179">
        <f t="shared" ref="M69:M72" si="25">SUM(I69*K69*1.09)</f>
        <v>32.700000000000003</v>
      </c>
      <c r="N69" s="180" t="s">
        <v>86</v>
      </c>
    </row>
    <row r="70" spans="1:14" s="70" customFormat="1" x14ac:dyDescent="0.3">
      <c r="A70" s="171"/>
      <c r="B70" s="181"/>
      <c r="C70" s="173" t="s">
        <v>28</v>
      </c>
      <c r="D70" s="174">
        <v>3</v>
      </c>
      <c r="E70" s="172">
        <v>1</v>
      </c>
      <c r="F70" s="174">
        <v>3</v>
      </c>
      <c r="G70" s="173" t="s">
        <v>28</v>
      </c>
      <c r="H70" s="175">
        <v>1</v>
      </c>
      <c r="I70" s="176">
        <v>3</v>
      </c>
      <c r="J70" s="176">
        <f t="shared" si="23"/>
        <v>0</v>
      </c>
      <c r="K70" s="177">
        <v>4.34</v>
      </c>
      <c r="L70" s="178">
        <f t="shared" si="24"/>
        <v>13.02</v>
      </c>
      <c r="M70" s="179">
        <f t="shared" si="25"/>
        <v>14.191800000000001</v>
      </c>
      <c r="N70" s="180" t="s">
        <v>75</v>
      </c>
    </row>
    <row r="71" spans="1:14" s="70" customFormat="1" x14ac:dyDescent="0.3">
      <c r="A71" s="171"/>
      <c r="B71" s="181"/>
      <c r="C71" s="173" t="s">
        <v>79</v>
      </c>
      <c r="D71" s="174">
        <v>8</v>
      </c>
      <c r="E71" s="172">
        <v>1</v>
      </c>
      <c r="F71" s="174">
        <v>8</v>
      </c>
      <c r="G71" s="173" t="s">
        <v>79</v>
      </c>
      <c r="H71" s="175">
        <v>1</v>
      </c>
      <c r="I71" s="176">
        <v>8</v>
      </c>
      <c r="J71" s="176">
        <f t="shared" si="23"/>
        <v>0</v>
      </c>
      <c r="K71" s="177">
        <v>4.34</v>
      </c>
      <c r="L71" s="178">
        <f t="shared" si="24"/>
        <v>34.72</v>
      </c>
      <c r="M71" s="179">
        <f t="shared" si="25"/>
        <v>37.844799999999999</v>
      </c>
      <c r="N71" s="180" t="s">
        <v>75</v>
      </c>
    </row>
    <row r="72" spans="1:14" s="70" customFormat="1" x14ac:dyDescent="0.3">
      <c r="A72" s="171"/>
      <c r="B72" s="181"/>
      <c r="C72" s="173" t="s">
        <v>29</v>
      </c>
      <c r="D72" s="174">
        <v>6</v>
      </c>
      <c r="E72" s="172">
        <v>1</v>
      </c>
      <c r="F72" s="174">
        <v>6</v>
      </c>
      <c r="G72" s="173" t="s">
        <v>29</v>
      </c>
      <c r="H72" s="175">
        <v>1</v>
      </c>
      <c r="I72" s="176">
        <v>6</v>
      </c>
      <c r="J72" s="176">
        <f t="shared" si="23"/>
        <v>0</v>
      </c>
      <c r="K72" s="177">
        <v>4.34</v>
      </c>
      <c r="L72" s="178">
        <f t="shared" si="24"/>
        <v>26.04</v>
      </c>
      <c r="M72" s="179">
        <f t="shared" si="25"/>
        <v>28.383600000000001</v>
      </c>
      <c r="N72" s="180" t="s">
        <v>75</v>
      </c>
    </row>
    <row r="73" spans="1:14" s="70" customFormat="1" x14ac:dyDescent="0.3">
      <c r="A73" s="171"/>
      <c r="B73" s="181"/>
      <c r="C73" s="173" t="s">
        <v>30</v>
      </c>
      <c r="D73" s="174">
        <v>0</v>
      </c>
      <c r="E73" s="172">
        <v>0</v>
      </c>
      <c r="F73" s="174">
        <v>0</v>
      </c>
      <c r="G73" s="173" t="s">
        <v>30</v>
      </c>
      <c r="H73" s="175">
        <v>0</v>
      </c>
      <c r="I73" s="176">
        <v>0</v>
      </c>
      <c r="J73" s="176">
        <v>0</v>
      </c>
      <c r="K73" s="177">
        <v>0</v>
      </c>
      <c r="L73" s="178">
        <f t="shared" si="24"/>
        <v>0</v>
      </c>
      <c r="M73" s="179">
        <v>0</v>
      </c>
      <c r="N73" s="180" t="s">
        <v>64</v>
      </c>
    </row>
    <row r="74" spans="1:14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4" s="70" customForma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0</v>
      </c>
      <c r="I75" s="176">
        <v>0</v>
      </c>
      <c r="J75" s="176">
        <f t="shared" ref="J75:J79" si="26">I75-F75</f>
        <v>0</v>
      </c>
      <c r="K75" s="177">
        <v>0</v>
      </c>
      <c r="L75" s="178">
        <f t="shared" ref="L75:L79" si="27">SUM(I75*K75)</f>
        <v>0</v>
      </c>
      <c r="M75" s="179">
        <f t="shared" ref="M75:M79" si="28">SUM(I75*K75*1.09)</f>
        <v>0</v>
      </c>
      <c r="N75" s="180" t="s">
        <v>64</v>
      </c>
    </row>
    <row r="76" spans="1:14" s="70" customFormat="1" x14ac:dyDescent="0.3">
      <c r="A76" s="171"/>
      <c r="B76" s="181"/>
      <c r="C76" s="173" t="s">
        <v>28</v>
      </c>
      <c r="D76" s="174">
        <v>3</v>
      </c>
      <c r="E76" s="172">
        <v>1</v>
      </c>
      <c r="F76" s="174">
        <v>3</v>
      </c>
      <c r="G76" s="173" t="s">
        <v>28</v>
      </c>
      <c r="H76" s="175">
        <v>1</v>
      </c>
      <c r="I76" s="176">
        <v>3</v>
      </c>
      <c r="J76" s="176">
        <f t="shared" si="26"/>
        <v>0</v>
      </c>
      <c r="K76" s="177">
        <v>4.34</v>
      </c>
      <c r="L76" s="178">
        <f t="shared" si="27"/>
        <v>13.02</v>
      </c>
      <c r="M76" s="179">
        <f t="shared" si="28"/>
        <v>14.191800000000001</v>
      </c>
      <c r="N76" s="180" t="s">
        <v>75</v>
      </c>
    </row>
    <row r="77" spans="1:14" s="70" customFormat="1" x14ac:dyDescent="0.3">
      <c r="A77" s="171"/>
      <c r="B77" s="181"/>
      <c r="C77" s="173" t="s">
        <v>79</v>
      </c>
      <c r="D77" s="174">
        <v>8</v>
      </c>
      <c r="E77" s="172">
        <v>1</v>
      </c>
      <c r="F77" s="174">
        <v>8</v>
      </c>
      <c r="G77" s="173" t="s">
        <v>79</v>
      </c>
      <c r="H77" s="175">
        <v>1</v>
      </c>
      <c r="I77" s="176">
        <v>8</v>
      </c>
      <c r="J77" s="176">
        <f t="shared" si="26"/>
        <v>0</v>
      </c>
      <c r="K77" s="177">
        <v>4.34</v>
      </c>
      <c r="L77" s="178">
        <f t="shared" si="27"/>
        <v>34.72</v>
      </c>
      <c r="M77" s="179">
        <f t="shared" si="28"/>
        <v>37.844799999999999</v>
      </c>
      <c r="N77" s="180" t="s">
        <v>75</v>
      </c>
    </row>
    <row r="78" spans="1:14" s="70" customFormat="1" x14ac:dyDescent="0.3">
      <c r="A78" s="171"/>
      <c r="B78" s="181"/>
      <c r="C78" s="173" t="s">
        <v>29</v>
      </c>
      <c r="D78" s="174">
        <v>6</v>
      </c>
      <c r="E78" s="172">
        <v>1</v>
      </c>
      <c r="F78" s="174">
        <v>6</v>
      </c>
      <c r="G78" s="173" t="s">
        <v>29</v>
      </c>
      <c r="H78" s="175">
        <v>1</v>
      </c>
      <c r="I78" s="176">
        <v>6</v>
      </c>
      <c r="J78" s="176">
        <f t="shared" si="26"/>
        <v>0</v>
      </c>
      <c r="K78" s="177">
        <v>4.34</v>
      </c>
      <c r="L78" s="178">
        <f t="shared" si="27"/>
        <v>26.04</v>
      </c>
      <c r="M78" s="179">
        <f t="shared" si="28"/>
        <v>28.383600000000001</v>
      </c>
      <c r="N78" s="180" t="s">
        <v>75</v>
      </c>
    </row>
    <row r="79" spans="1:14" s="70" customFormat="1" x14ac:dyDescent="0.3">
      <c r="A79" s="171"/>
      <c r="B79" s="181"/>
      <c r="C79" s="173" t="s">
        <v>30</v>
      </c>
      <c r="D79" s="174">
        <v>0</v>
      </c>
      <c r="E79" s="172">
        <v>0</v>
      </c>
      <c r="F79" s="174">
        <v>0</v>
      </c>
      <c r="G79" s="173" t="s">
        <v>30</v>
      </c>
      <c r="H79" s="175">
        <v>0</v>
      </c>
      <c r="I79" s="176">
        <v>0</v>
      </c>
      <c r="J79" s="176">
        <f t="shared" si="26"/>
        <v>0</v>
      </c>
      <c r="K79" s="177">
        <v>0</v>
      </c>
      <c r="L79" s="178">
        <f t="shared" si="27"/>
        <v>0</v>
      </c>
      <c r="M79" s="179">
        <f t="shared" si="28"/>
        <v>0</v>
      </c>
      <c r="N79" s="180" t="s">
        <v>64</v>
      </c>
    </row>
    <row r="80" spans="1:14" x14ac:dyDescent="0.3">
      <c r="A80" s="182"/>
      <c r="B80" s="192"/>
      <c r="C80" s="184"/>
      <c r="D80" s="185"/>
      <c r="E80" s="183"/>
      <c r="F80" s="185"/>
      <c r="G80" s="184"/>
      <c r="H80" s="186"/>
      <c r="I80" s="187"/>
      <c r="J80" s="187"/>
      <c r="K80" s="188"/>
      <c r="L80" s="189"/>
      <c r="M80" s="190"/>
      <c r="N80" s="191"/>
    </row>
    <row r="81" spans="1:14" s="70" customFormat="1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0</v>
      </c>
      <c r="F81" s="174">
        <v>0</v>
      </c>
      <c r="G81" s="173" t="s">
        <v>27</v>
      </c>
      <c r="H81" s="175">
        <v>0</v>
      </c>
      <c r="I81" s="176">
        <v>0</v>
      </c>
      <c r="J81" s="176">
        <f t="shared" ref="J81:J84" si="29">I81-F81</f>
        <v>0</v>
      </c>
      <c r="K81" s="177">
        <v>0</v>
      </c>
      <c r="L81" s="178">
        <f t="shared" ref="L81:L85" si="30">SUM(I81*K81)</f>
        <v>0</v>
      </c>
      <c r="M81" s="179">
        <f t="shared" ref="M81:M85" si="31">SUM(I81*K81*1.09)</f>
        <v>0</v>
      </c>
      <c r="N81" s="180" t="s">
        <v>64</v>
      </c>
    </row>
    <row r="82" spans="1:14" s="70" customFormat="1" x14ac:dyDescent="0.3">
      <c r="A82" s="171"/>
      <c r="B82" s="181"/>
      <c r="C82" s="173" t="s">
        <v>28</v>
      </c>
      <c r="D82" s="174">
        <v>3</v>
      </c>
      <c r="E82" s="172">
        <v>1</v>
      </c>
      <c r="F82" s="174">
        <v>3</v>
      </c>
      <c r="G82" s="173" t="s">
        <v>28</v>
      </c>
      <c r="H82" s="175">
        <v>1</v>
      </c>
      <c r="I82" s="176">
        <v>3</v>
      </c>
      <c r="J82" s="176">
        <f t="shared" si="29"/>
        <v>0</v>
      </c>
      <c r="K82" s="177">
        <v>4.34</v>
      </c>
      <c r="L82" s="178">
        <f t="shared" si="30"/>
        <v>13.02</v>
      </c>
      <c r="M82" s="179">
        <f t="shared" si="31"/>
        <v>14.191800000000001</v>
      </c>
      <c r="N82" s="180" t="s">
        <v>75</v>
      </c>
    </row>
    <row r="83" spans="1:14" s="70" customFormat="1" x14ac:dyDescent="0.3">
      <c r="A83" s="171"/>
      <c r="B83" s="181"/>
      <c r="C83" s="173" t="s">
        <v>79</v>
      </c>
      <c r="D83" s="174">
        <v>8</v>
      </c>
      <c r="E83" s="172">
        <v>1</v>
      </c>
      <c r="F83" s="174">
        <v>8</v>
      </c>
      <c r="G83" s="173" t="s">
        <v>79</v>
      </c>
      <c r="H83" s="175">
        <v>1</v>
      </c>
      <c r="I83" s="176">
        <v>8</v>
      </c>
      <c r="J83" s="176">
        <f t="shared" si="29"/>
        <v>0</v>
      </c>
      <c r="K83" s="177">
        <v>4.34</v>
      </c>
      <c r="L83" s="178">
        <f t="shared" si="30"/>
        <v>34.72</v>
      </c>
      <c r="M83" s="179">
        <f t="shared" si="31"/>
        <v>37.844799999999999</v>
      </c>
      <c r="N83" s="180" t="s">
        <v>75</v>
      </c>
    </row>
    <row r="84" spans="1:14" s="70" customFormat="1" x14ac:dyDescent="0.3">
      <c r="A84" s="171"/>
      <c r="B84" s="181"/>
      <c r="C84" s="173" t="s">
        <v>29</v>
      </c>
      <c r="D84" s="174">
        <v>6</v>
      </c>
      <c r="E84" s="172">
        <v>1</v>
      </c>
      <c r="F84" s="174">
        <v>6</v>
      </c>
      <c r="G84" s="173" t="s">
        <v>29</v>
      </c>
      <c r="H84" s="175">
        <v>1</v>
      </c>
      <c r="I84" s="176">
        <v>6</v>
      </c>
      <c r="J84" s="176">
        <f t="shared" si="29"/>
        <v>0</v>
      </c>
      <c r="K84" s="177">
        <v>4.34</v>
      </c>
      <c r="L84" s="178">
        <f t="shared" si="30"/>
        <v>26.04</v>
      </c>
      <c r="M84" s="179">
        <f t="shared" si="31"/>
        <v>28.383600000000001</v>
      </c>
      <c r="N84" s="180" t="s">
        <v>75</v>
      </c>
    </row>
    <row r="85" spans="1:14" s="70" customFormat="1" x14ac:dyDescent="0.3">
      <c r="A85" s="171"/>
      <c r="B85" s="181"/>
      <c r="C85" s="173" t="s">
        <v>30</v>
      </c>
      <c r="D85" s="174">
        <v>0</v>
      </c>
      <c r="E85" s="172">
        <v>0</v>
      </c>
      <c r="F85" s="174">
        <v>0</v>
      </c>
      <c r="G85" s="173" t="s">
        <v>30</v>
      </c>
      <c r="H85" s="175">
        <v>0</v>
      </c>
      <c r="I85" s="176">
        <v>0</v>
      </c>
      <c r="J85" s="176">
        <v>0</v>
      </c>
      <c r="K85" s="177">
        <v>0</v>
      </c>
      <c r="L85" s="178">
        <f t="shared" si="30"/>
        <v>0</v>
      </c>
      <c r="M85" s="179">
        <f t="shared" si="31"/>
        <v>0</v>
      </c>
      <c r="N85" s="180" t="s">
        <v>64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s="70" customFormat="1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0</v>
      </c>
      <c r="F87" s="174">
        <v>0</v>
      </c>
      <c r="G87" s="173" t="s">
        <v>27</v>
      </c>
      <c r="H87" s="175">
        <v>0</v>
      </c>
      <c r="I87" s="176">
        <v>0</v>
      </c>
      <c r="J87" s="176">
        <f t="shared" ref="J87:J91" si="32">I87-F87</f>
        <v>0</v>
      </c>
      <c r="K87" s="177">
        <v>0</v>
      </c>
      <c r="L87" s="178">
        <f t="shared" ref="L87:L91" si="33">SUM(I87*K87)</f>
        <v>0</v>
      </c>
      <c r="M87" s="179">
        <f t="shared" ref="M87:M91" si="34">SUM(I87*K87*1.09)</f>
        <v>0</v>
      </c>
      <c r="N87" s="180" t="s">
        <v>64</v>
      </c>
    </row>
    <row r="88" spans="1:14" s="70" customFormat="1" x14ac:dyDescent="0.3">
      <c r="A88" s="171"/>
      <c r="B88" s="181"/>
      <c r="C88" s="173" t="s">
        <v>28</v>
      </c>
      <c r="D88" s="174">
        <v>3</v>
      </c>
      <c r="E88" s="172">
        <v>1</v>
      </c>
      <c r="F88" s="174">
        <v>3</v>
      </c>
      <c r="G88" s="173" t="s">
        <v>28</v>
      </c>
      <c r="H88" s="175">
        <v>1</v>
      </c>
      <c r="I88" s="176">
        <v>3</v>
      </c>
      <c r="J88" s="176">
        <f t="shared" si="32"/>
        <v>0</v>
      </c>
      <c r="K88" s="177">
        <v>4.34</v>
      </c>
      <c r="L88" s="178">
        <f t="shared" si="33"/>
        <v>13.02</v>
      </c>
      <c r="M88" s="179">
        <f t="shared" si="34"/>
        <v>14.191800000000001</v>
      </c>
      <c r="N88" s="180" t="s">
        <v>75</v>
      </c>
    </row>
    <row r="89" spans="1:14" s="70" customFormat="1" x14ac:dyDescent="0.3">
      <c r="A89" s="171"/>
      <c r="B89" s="181"/>
      <c r="C89" s="173" t="s">
        <v>79</v>
      </c>
      <c r="D89" s="174">
        <v>8</v>
      </c>
      <c r="E89" s="172">
        <v>1</v>
      </c>
      <c r="F89" s="174">
        <v>8</v>
      </c>
      <c r="G89" s="173" t="s">
        <v>79</v>
      </c>
      <c r="H89" s="175">
        <v>1</v>
      </c>
      <c r="I89" s="176">
        <v>8</v>
      </c>
      <c r="J89" s="176">
        <f t="shared" si="32"/>
        <v>0</v>
      </c>
      <c r="K89" s="177">
        <v>4.34</v>
      </c>
      <c r="L89" s="178">
        <f t="shared" si="33"/>
        <v>34.72</v>
      </c>
      <c r="M89" s="179">
        <f t="shared" si="34"/>
        <v>37.844799999999999</v>
      </c>
      <c r="N89" s="180" t="s">
        <v>75</v>
      </c>
    </row>
    <row r="90" spans="1:14" s="70" customFormat="1" x14ac:dyDescent="0.3">
      <c r="A90" s="171"/>
      <c r="B90" s="181"/>
      <c r="C90" s="173" t="s">
        <v>29</v>
      </c>
      <c r="D90" s="174">
        <v>6</v>
      </c>
      <c r="E90" s="172">
        <v>1</v>
      </c>
      <c r="F90" s="174">
        <v>6</v>
      </c>
      <c r="G90" s="173" t="s">
        <v>29</v>
      </c>
      <c r="H90" s="175">
        <v>1</v>
      </c>
      <c r="I90" s="176">
        <v>6</v>
      </c>
      <c r="J90" s="176">
        <f t="shared" si="32"/>
        <v>0</v>
      </c>
      <c r="K90" s="177">
        <v>4.34</v>
      </c>
      <c r="L90" s="178">
        <f t="shared" si="33"/>
        <v>26.04</v>
      </c>
      <c r="M90" s="179">
        <f t="shared" si="34"/>
        <v>28.383600000000001</v>
      </c>
      <c r="N90" s="180" t="s">
        <v>75</v>
      </c>
    </row>
    <row r="91" spans="1:14" s="70" customFormat="1" x14ac:dyDescent="0.3">
      <c r="A91" s="171"/>
      <c r="B91" s="181"/>
      <c r="C91" s="173" t="s">
        <v>30</v>
      </c>
      <c r="D91" s="174">
        <v>0</v>
      </c>
      <c r="E91" s="172">
        <v>0</v>
      </c>
      <c r="F91" s="174">
        <v>0</v>
      </c>
      <c r="G91" s="173" t="s">
        <v>30</v>
      </c>
      <c r="H91" s="175">
        <v>0</v>
      </c>
      <c r="I91" s="176">
        <v>0</v>
      </c>
      <c r="J91" s="176">
        <f t="shared" si="32"/>
        <v>0</v>
      </c>
      <c r="K91" s="177">
        <v>0</v>
      </c>
      <c r="L91" s="178">
        <f t="shared" si="33"/>
        <v>0</v>
      </c>
      <c r="M91" s="179">
        <f t="shared" si="34"/>
        <v>0</v>
      </c>
      <c r="N91" s="180" t="s">
        <v>64</v>
      </c>
    </row>
    <row r="92" spans="1:14" x14ac:dyDescent="0.3">
      <c r="A92" s="9"/>
      <c r="B92" s="19"/>
      <c r="C92" s="11"/>
      <c r="D92" s="12"/>
      <c r="E92" s="10"/>
      <c r="F92" s="10"/>
      <c r="G92" s="11"/>
      <c r="H92" s="13"/>
      <c r="I92" s="14"/>
      <c r="J92" s="14"/>
      <c r="K92" s="15"/>
      <c r="L92" s="16"/>
      <c r="M92" s="17"/>
      <c r="N92" s="18"/>
    </row>
    <row r="93" spans="1:14" x14ac:dyDescent="0.3">
      <c r="A93" s="9"/>
      <c r="B93" s="19"/>
      <c r="C93" s="11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4" ht="15" thickBot="1" x14ac:dyDescent="0.35">
      <c r="A94" s="9"/>
      <c r="B94" s="10"/>
      <c r="C94" s="11"/>
      <c r="D94" s="12"/>
      <c r="E94" s="10"/>
      <c r="F94" s="10"/>
      <c r="G94" s="11"/>
      <c r="H94" s="13"/>
      <c r="I94" s="14"/>
      <c r="J94" s="14"/>
      <c r="K94" s="15"/>
      <c r="L94" s="16"/>
      <c r="M94" s="17"/>
      <c r="N94" s="18"/>
    </row>
    <row r="95" spans="1:14" ht="18" thickBot="1" x14ac:dyDescent="0.35">
      <c r="A95" s="226" t="s">
        <v>144</v>
      </c>
      <c r="B95" s="229"/>
      <c r="C95" s="229"/>
      <c r="D95" s="230"/>
      <c r="E95" s="22"/>
      <c r="F95" s="23">
        <f>SUM(F3:F94)</f>
        <v>255</v>
      </c>
      <c r="G95" s="22"/>
      <c r="H95" s="24"/>
      <c r="I95" s="25">
        <f>SUM(I3:I94)</f>
        <v>259</v>
      </c>
      <c r="J95" s="25">
        <f>SUM(J3:J94)</f>
        <v>4</v>
      </c>
      <c r="K95" s="26"/>
      <c r="L95" s="26">
        <f>SUM(L3:L94)</f>
        <v>1168.8799999999999</v>
      </c>
      <c r="M95" s="27">
        <f>SUM(M3:M94)</f>
        <v>1274.0792000000001</v>
      </c>
      <c r="N95" s="28" t="s">
        <v>23</v>
      </c>
    </row>
    <row r="96" spans="1:14" x14ac:dyDescent="0.3">
      <c r="A96" s="29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1"/>
    </row>
    <row r="97" spans="1:14" x14ac:dyDescent="0.3">
      <c r="A97" s="29"/>
      <c r="B97" s="30"/>
      <c r="C97" s="30"/>
      <c r="D97" s="30"/>
      <c r="E97" s="30"/>
      <c r="F97" s="30"/>
      <c r="G97" s="32"/>
      <c r="H97" s="30"/>
      <c r="I97" s="30"/>
      <c r="J97" s="30"/>
      <c r="K97" s="30"/>
      <c r="L97" s="30"/>
      <c r="M97" s="30"/>
      <c r="N97" s="31"/>
    </row>
    <row r="98" spans="1:14" ht="15" thickBot="1" x14ac:dyDescent="0.35">
      <c r="A98" s="29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1"/>
    </row>
    <row r="99" spans="1:14" ht="18.600000000000001" thickBot="1" x14ac:dyDescent="0.4">
      <c r="A99" s="33"/>
      <c r="B99" s="34"/>
      <c r="C99" s="34"/>
      <c r="D99" s="34"/>
      <c r="E99" s="35"/>
      <c r="F99" s="36"/>
      <c r="G99" s="30"/>
      <c r="H99" s="30"/>
      <c r="I99" s="30"/>
      <c r="J99" s="30"/>
      <c r="K99" s="30"/>
      <c r="L99" s="30"/>
      <c r="M99" s="30"/>
      <c r="N99" s="31"/>
    </row>
    <row r="100" spans="1:14" ht="15" thickBot="1" x14ac:dyDescent="0.35">
      <c r="A100" s="37"/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</row>
  </sheetData>
  <mergeCells count="2">
    <mergeCell ref="A1:N1"/>
    <mergeCell ref="A95:D95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69"/>
  <sheetViews>
    <sheetView topLeftCell="A45" workbookViewId="0">
      <selection activeCell="I67" sqref="I67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61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ht="17.25" customHeight="1" x14ac:dyDescent="0.3">
      <c r="A3" s="171">
        <v>42739</v>
      </c>
      <c r="B3" s="172" t="s">
        <v>15</v>
      </c>
      <c r="C3" s="173" t="s">
        <v>28</v>
      </c>
      <c r="D3" s="174">
        <v>3</v>
      </c>
      <c r="E3" s="172">
        <v>1</v>
      </c>
      <c r="F3" s="174">
        <v>3</v>
      </c>
      <c r="G3" s="173" t="s">
        <v>28</v>
      </c>
      <c r="H3" s="175">
        <v>1</v>
      </c>
      <c r="I3" s="176">
        <v>3</v>
      </c>
      <c r="J3" s="176">
        <f t="shared" ref="J3:J5" si="0">I3-F3</f>
        <v>0</v>
      </c>
      <c r="K3" s="177">
        <v>4.34</v>
      </c>
      <c r="L3" s="178">
        <f>SUM(I3*K3)</f>
        <v>13.02</v>
      </c>
      <c r="M3" s="179">
        <f>SUM(I3*K3*1.09)</f>
        <v>14.191800000000001</v>
      </c>
      <c r="N3" s="180" t="s">
        <v>75</v>
      </c>
    </row>
    <row r="4" spans="1:2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4.34</v>
      </c>
      <c r="L4" s="178">
        <f t="shared" ref="L4" si="1">SUM(I4*K4)</f>
        <v>34.72</v>
      </c>
      <c r="M4" s="179">
        <f t="shared" ref="M4:M5" si="2">SUM(I4*K4*1.09)</f>
        <v>37.844799999999999</v>
      </c>
      <c r="N4" s="180" t="s">
        <v>75</v>
      </c>
    </row>
    <row r="5" spans="1:21" ht="17.25" customHeight="1" x14ac:dyDescent="0.3">
      <c r="A5" s="171"/>
      <c r="B5" s="181"/>
      <c r="C5" s="173" t="s">
        <v>29</v>
      </c>
      <c r="D5" s="174">
        <v>6</v>
      </c>
      <c r="E5" s="172">
        <v>1</v>
      </c>
      <c r="F5" s="174">
        <v>6</v>
      </c>
      <c r="G5" s="173" t="s">
        <v>29</v>
      </c>
      <c r="H5" s="175">
        <v>1</v>
      </c>
      <c r="I5" s="176">
        <v>8</v>
      </c>
      <c r="J5" s="176">
        <f t="shared" si="0"/>
        <v>2</v>
      </c>
      <c r="K5" s="177">
        <v>4.34</v>
      </c>
      <c r="L5" s="178">
        <v>26.04</v>
      </c>
      <c r="M5" s="179">
        <f t="shared" si="2"/>
        <v>37.844799999999999</v>
      </c>
      <c r="N5" s="180" t="s">
        <v>75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ht="17.25" customHeight="1" x14ac:dyDescent="0.3">
      <c r="A7" s="171">
        <v>42770</v>
      </c>
      <c r="B7" s="72" t="s">
        <v>17</v>
      </c>
      <c r="C7" s="173" t="s">
        <v>28</v>
      </c>
      <c r="D7" s="174">
        <v>3</v>
      </c>
      <c r="E7" s="172">
        <v>1</v>
      </c>
      <c r="F7" s="174">
        <v>3</v>
      </c>
      <c r="G7" s="173" t="s">
        <v>28</v>
      </c>
      <c r="H7" s="175">
        <v>1</v>
      </c>
      <c r="I7" s="176">
        <v>3</v>
      </c>
      <c r="J7" s="176">
        <f t="shared" ref="J7:J9" si="3">I7-F7</f>
        <v>0</v>
      </c>
      <c r="K7" s="177">
        <v>4.34</v>
      </c>
      <c r="L7" s="178">
        <f>SUM(I7*K7)</f>
        <v>13.02</v>
      </c>
      <c r="M7" s="179">
        <f t="shared" ref="M7:M9" si="4">SUM(I7*K7*1.09)</f>
        <v>14.191800000000001</v>
      </c>
      <c r="N7" s="180" t="s">
        <v>75</v>
      </c>
    </row>
    <row r="8" spans="1:2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4.34</v>
      </c>
      <c r="L8" s="178">
        <f t="shared" ref="L8:L9" si="5">SUM(I8*K8)</f>
        <v>34.72</v>
      </c>
      <c r="M8" s="179">
        <f t="shared" si="4"/>
        <v>37.844799999999999</v>
      </c>
      <c r="N8" s="180" t="s">
        <v>75</v>
      </c>
      <c r="O8" s="21"/>
      <c r="P8" s="21"/>
      <c r="Q8" s="21"/>
      <c r="R8" s="21"/>
      <c r="S8" s="21"/>
      <c r="T8" s="21"/>
      <c r="U8" s="21"/>
    </row>
    <row r="9" spans="1:21" ht="17.25" customHeight="1" x14ac:dyDescent="0.3">
      <c r="A9" s="171"/>
      <c r="B9" s="181"/>
      <c r="C9" s="173" t="s">
        <v>29</v>
      </c>
      <c r="D9" s="174">
        <v>6</v>
      </c>
      <c r="E9" s="172">
        <v>1</v>
      </c>
      <c r="F9" s="174">
        <v>6</v>
      </c>
      <c r="G9" s="173" t="s">
        <v>29</v>
      </c>
      <c r="H9" s="175">
        <v>1</v>
      </c>
      <c r="I9" s="176">
        <v>6</v>
      </c>
      <c r="J9" s="176">
        <f t="shared" si="3"/>
        <v>0</v>
      </c>
      <c r="K9" s="177">
        <v>4.34</v>
      </c>
      <c r="L9" s="178">
        <f t="shared" si="5"/>
        <v>26.04</v>
      </c>
      <c r="M9" s="179">
        <f t="shared" si="4"/>
        <v>28.383600000000001</v>
      </c>
      <c r="N9" s="180" t="s">
        <v>75</v>
      </c>
      <c r="O9" s="21"/>
      <c r="P9" s="21"/>
      <c r="Q9" s="21"/>
      <c r="R9" s="21"/>
      <c r="S9" s="21"/>
      <c r="T9" s="21"/>
      <c r="U9" s="21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ht="17.25" customHeight="1" x14ac:dyDescent="0.3">
      <c r="A11" s="171">
        <v>42798</v>
      </c>
      <c r="B11" s="172" t="s">
        <v>18</v>
      </c>
      <c r="C11" s="173" t="s">
        <v>28</v>
      </c>
      <c r="D11" s="174">
        <v>3</v>
      </c>
      <c r="E11" s="172">
        <v>1</v>
      </c>
      <c r="F11" s="174">
        <v>3</v>
      </c>
      <c r="G11" s="173" t="s">
        <v>78</v>
      </c>
      <c r="H11" s="175">
        <v>1</v>
      </c>
      <c r="I11" s="176">
        <v>3</v>
      </c>
      <c r="J11" s="176">
        <f t="shared" ref="J11:J13" si="6">I11-F11</f>
        <v>0</v>
      </c>
      <c r="K11" s="177">
        <v>4.34</v>
      </c>
      <c r="L11" s="178">
        <f>SUM(I11*K11)</f>
        <v>13.02</v>
      </c>
      <c r="M11" s="179">
        <f t="shared" ref="M11:M17" si="7">SUM(I11*K11*1.09)</f>
        <v>14.191800000000001</v>
      </c>
      <c r="N11" s="180" t="s">
        <v>75</v>
      </c>
      <c r="O11" s="21"/>
      <c r="P11" s="21"/>
      <c r="Q11" s="21"/>
      <c r="R11" s="21"/>
      <c r="S11" s="21"/>
    </row>
    <row r="12" spans="1:2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4.34</v>
      </c>
      <c r="L12" s="178">
        <f t="shared" ref="L12:L16" si="8">SUM(I12*K12)</f>
        <v>34.72</v>
      </c>
      <c r="M12" s="179">
        <f t="shared" si="7"/>
        <v>37.844799999999999</v>
      </c>
      <c r="N12" s="180" t="s">
        <v>75</v>
      </c>
      <c r="O12" s="21"/>
      <c r="P12" s="21"/>
      <c r="Q12" s="21"/>
      <c r="R12" s="21"/>
      <c r="S12" s="21"/>
    </row>
    <row r="13" spans="1:21" ht="17.25" customHeight="1" x14ac:dyDescent="0.3">
      <c r="A13" s="171"/>
      <c r="B13" s="172"/>
      <c r="C13" s="173" t="s">
        <v>29</v>
      </c>
      <c r="D13" s="174">
        <v>6</v>
      </c>
      <c r="E13" s="172">
        <v>1</v>
      </c>
      <c r="F13" s="174">
        <v>6</v>
      </c>
      <c r="G13" s="173" t="s">
        <v>80</v>
      </c>
      <c r="H13" s="175">
        <v>1</v>
      </c>
      <c r="I13" s="176">
        <v>8</v>
      </c>
      <c r="J13" s="176">
        <f t="shared" si="6"/>
        <v>2</v>
      </c>
      <c r="K13" s="177">
        <v>4.34</v>
      </c>
      <c r="L13" s="178">
        <f t="shared" si="8"/>
        <v>34.72</v>
      </c>
      <c r="M13" s="179">
        <f t="shared" si="7"/>
        <v>37.844799999999999</v>
      </c>
      <c r="N13" s="180" t="s">
        <v>75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ht="17.25" customHeight="1" x14ac:dyDescent="0.3">
      <c r="A15" s="171">
        <v>42829</v>
      </c>
      <c r="B15" s="172" t="s">
        <v>19</v>
      </c>
      <c r="C15" s="173" t="s">
        <v>28</v>
      </c>
      <c r="D15" s="174">
        <v>3</v>
      </c>
      <c r="E15" s="172">
        <v>1</v>
      </c>
      <c r="F15" s="174">
        <v>3</v>
      </c>
      <c r="G15" s="173" t="s">
        <v>28</v>
      </c>
      <c r="H15" s="175">
        <v>1</v>
      </c>
      <c r="I15" s="176">
        <v>3</v>
      </c>
      <c r="J15" s="176">
        <f t="shared" ref="J15:J17" si="9">I15-F15</f>
        <v>0</v>
      </c>
      <c r="K15" s="177">
        <v>4.34</v>
      </c>
      <c r="L15" s="178">
        <f t="shared" si="8"/>
        <v>13.02</v>
      </c>
      <c r="M15" s="179">
        <f t="shared" si="7"/>
        <v>14.191800000000001</v>
      </c>
      <c r="N15" s="180" t="s">
        <v>75</v>
      </c>
    </row>
    <row r="16" spans="1:2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4.34</v>
      </c>
      <c r="L16" s="178">
        <f t="shared" si="8"/>
        <v>34.72</v>
      </c>
      <c r="M16" s="179">
        <f t="shared" si="7"/>
        <v>37.844799999999999</v>
      </c>
      <c r="N16" s="180" t="s">
        <v>75</v>
      </c>
      <c r="O16" s="21"/>
      <c r="P16" s="21"/>
      <c r="Q16" s="21"/>
      <c r="R16" s="21"/>
    </row>
    <row r="17" spans="1:14" ht="17.25" customHeight="1" x14ac:dyDescent="0.3">
      <c r="A17" s="171"/>
      <c r="B17" s="72"/>
      <c r="C17" s="173" t="s">
        <v>29</v>
      </c>
      <c r="D17" s="174">
        <v>6</v>
      </c>
      <c r="E17" s="172">
        <v>1</v>
      </c>
      <c r="F17" s="174">
        <v>6</v>
      </c>
      <c r="G17" s="173" t="s">
        <v>29</v>
      </c>
      <c r="H17" s="175">
        <v>1</v>
      </c>
      <c r="I17" s="176">
        <v>8</v>
      </c>
      <c r="J17" s="176">
        <f t="shared" si="9"/>
        <v>2</v>
      </c>
      <c r="K17" s="177">
        <v>4.34</v>
      </c>
      <c r="L17" s="178">
        <f>SUM(I17*K17)</f>
        <v>34.72</v>
      </c>
      <c r="M17" s="179">
        <f t="shared" si="7"/>
        <v>37.844799999999999</v>
      </c>
      <c r="N17" s="180" t="s">
        <v>75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28</v>
      </c>
      <c r="D19" s="174">
        <v>3</v>
      </c>
      <c r="E19" s="172">
        <v>1</v>
      </c>
      <c r="F19" s="174">
        <v>3</v>
      </c>
      <c r="G19" s="173" t="s">
        <v>28</v>
      </c>
      <c r="H19" s="175">
        <v>1</v>
      </c>
      <c r="I19" s="176">
        <v>3</v>
      </c>
      <c r="J19" s="176">
        <f t="shared" ref="J19:J23" si="10">I19-F19</f>
        <v>0</v>
      </c>
      <c r="K19" s="177">
        <v>4.34</v>
      </c>
      <c r="L19" s="178">
        <f>SUM(I19*K19)</f>
        <v>13.02</v>
      </c>
      <c r="M19" s="179">
        <f t="shared" ref="M19:M45" si="11">SUM(I19*K19*1.09)</f>
        <v>14.191800000000001</v>
      </c>
      <c r="N19" s="180" t="s">
        <v>75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4.34</v>
      </c>
      <c r="L20" s="178">
        <f t="shared" ref="L20:L21" si="12">SUM(I20*K20)</f>
        <v>34.72</v>
      </c>
      <c r="M20" s="179">
        <f t="shared" si="11"/>
        <v>37.844799999999999</v>
      </c>
      <c r="N20" s="180" t="s">
        <v>75</v>
      </c>
    </row>
    <row r="21" spans="1:14" s="70" customFormat="1" ht="17.25" customHeight="1" x14ac:dyDescent="0.3">
      <c r="A21" s="171"/>
      <c r="B21" s="181"/>
      <c r="C21" s="173" t="s">
        <v>29</v>
      </c>
      <c r="D21" s="174">
        <v>6</v>
      </c>
      <c r="E21" s="172">
        <v>1</v>
      </c>
      <c r="F21" s="174">
        <v>6</v>
      </c>
      <c r="G21" s="173" t="s">
        <v>29</v>
      </c>
      <c r="H21" s="175">
        <v>1</v>
      </c>
      <c r="I21" s="176">
        <v>8</v>
      </c>
      <c r="J21" s="176">
        <f t="shared" si="10"/>
        <v>2</v>
      </c>
      <c r="K21" s="177">
        <v>6</v>
      </c>
      <c r="L21" s="178">
        <f t="shared" si="12"/>
        <v>48</v>
      </c>
      <c r="M21" s="179">
        <f t="shared" si="11"/>
        <v>52.320000000000007</v>
      </c>
      <c r="N21" s="180" t="s">
        <v>161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28</v>
      </c>
      <c r="D23" s="174">
        <v>3</v>
      </c>
      <c r="E23" s="172">
        <v>1</v>
      </c>
      <c r="F23" s="174">
        <v>3</v>
      </c>
      <c r="G23" s="173" t="s">
        <v>28</v>
      </c>
      <c r="H23" s="175">
        <v>1</v>
      </c>
      <c r="I23" s="176">
        <v>3</v>
      </c>
      <c r="J23" s="176">
        <f t="shared" si="10"/>
        <v>0</v>
      </c>
      <c r="K23" s="177">
        <v>4.34</v>
      </c>
      <c r="L23" s="178">
        <f>SUM(I23*K23)</f>
        <v>13.02</v>
      </c>
      <c r="M23" s="179">
        <f t="shared" si="11"/>
        <v>14.191800000000001</v>
      </c>
      <c r="N23" s="180" t="s">
        <v>75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ref="J24:J25" si="13">I24-F24</f>
        <v>0</v>
      </c>
      <c r="K24" s="177">
        <v>4.34</v>
      </c>
      <c r="L24" s="178">
        <f t="shared" ref="L24:L25" si="14">SUM(I24*K24)</f>
        <v>34.72</v>
      </c>
      <c r="M24" s="179">
        <f t="shared" si="11"/>
        <v>37.844799999999999</v>
      </c>
      <c r="N24" s="180" t="s">
        <v>75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6</v>
      </c>
      <c r="E25" s="172">
        <v>1</v>
      </c>
      <c r="F25" s="174">
        <v>6</v>
      </c>
      <c r="G25" s="173" t="s">
        <v>80</v>
      </c>
      <c r="H25" s="175">
        <v>1</v>
      </c>
      <c r="I25" s="176">
        <v>8</v>
      </c>
      <c r="J25" s="176">
        <f t="shared" si="13"/>
        <v>2</v>
      </c>
      <c r="K25" s="177">
        <v>4.34</v>
      </c>
      <c r="L25" s="178">
        <f t="shared" si="14"/>
        <v>34.72</v>
      </c>
      <c r="M25" s="179">
        <f t="shared" si="11"/>
        <v>37.844799999999999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28</v>
      </c>
      <c r="D27" s="174">
        <v>3</v>
      </c>
      <c r="E27" s="172">
        <v>1</v>
      </c>
      <c r="F27" s="174">
        <v>3</v>
      </c>
      <c r="G27" s="173" t="s">
        <v>28</v>
      </c>
      <c r="H27" s="175">
        <v>1</v>
      </c>
      <c r="I27" s="176">
        <v>3</v>
      </c>
      <c r="J27" s="176">
        <f t="shared" ref="J27:J29" si="15">I27-F27</f>
        <v>0</v>
      </c>
      <c r="K27" s="177">
        <v>4.34</v>
      </c>
      <c r="L27" s="178">
        <f>SUM(I27*K27)</f>
        <v>13.02</v>
      </c>
      <c r="M27" s="179">
        <f t="shared" si="11"/>
        <v>14.191800000000001</v>
      </c>
      <c r="N27" s="180" t="s">
        <v>75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4.34</v>
      </c>
      <c r="L28" s="178">
        <f t="shared" ref="L28:L29" si="16">SUM(I28*K28)</f>
        <v>34.72</v>
      </c>
      <c r="M28" s="179">
        <f t="shared" si="11"/>
        <v>37.844799999999999</v>
      </c>
      <c r="N28" s="180" t="s">
        <v>75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6</v>
      </c>
      <c r="E29" s="172">
        <v>1</v>
      </c>
      <c r="F29" s="174">
        <v>6</v>
      </c>
      <c r="G29" s="173" t="s">
        <v>80</v>
      </c>
      <c r="H29" s="175">
        <v>1</v>
      </c>
      <c r="I29" s="176">
        <v>8</v>
      </c>
      <c r="J29" s="176">
        <f t="shared" si="15"/>
        <v>2</v>
      </c>
      <c r="K29" s="177">
        <v>4.34</v>
      </c>
      <c r="L29" s="178">
        <f t="shared" si="16"/>
        <v>34.72</v>
      </c>
      <c r="M29" s="179">
        <f t="shared" si="11"/>
        <v>37.844799999999999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28</v>
      </c>
      <c r="D31" s="174">
        <v>3</v>
      </c>
      <c r="E31" s="172">
        <v>1</v>
      </c>
      <c r="F31" s="174">
        <v>3</v>
      </c>
      <c r="G31" s="173" t="s">
        <v>28</v>
      </c>
      <c r="H31" s="175">
        <v>1</v>
      </c>
      <c r="I31" s="176">
        <v>3</v>
      </c>
      <c r="J31" s="176">
        <f t="shared" ref="J31:J33" si="17">I31-F31</f>
        <v>0</v>
      </c>
      <c r="K31" s="177">
        <v>4.34</v>
      </c>
      <c r="L31" s="178">
        <f>SUM(I31*K31)</f>
        <v>13.02</v>
      </c>
      <c r="M31" s="179">
        <f t="shared" si="11"/>
        <v>14.191800000000001</v>
      </c>
      <c r="N31" s="180" t="s">
        <v>75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4.34</v>
      </c>
      <c r="L32" s="178">
        <f t="shared" ref="L32:L45" si="18">SUM(I32*K32)</f>
        <v>34.72</v>
      </c>
      <c r="M32" s="179">
        <f t="shared" si="11"/>
        <v>37.844799999999999</v>
      </c>
      <c r="N32" s="180" t="s">
        <v>77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6</v>
      </c>
      <c r="E33" s="172">
        <v>1</v>
      </c>
      <c r="F33" s="174">
        <v>6</v>
      </c>
      <c r="G33" s="173" t="s">
        <v>80</v>
      </c>
      <c r="H33" s="175">
        <v>1</v>
      </c>
      <c r="I33" s="176">
        <v>8</v>
      </c>
      <c r="J33" s="176">
        <f t="shared" si="17"/>
        <v>2</v>
      </c>
      <c r="K33" s="177">
        <v>4.34</v>
      </c>
      <c r="L33" s="178">
        <f t="shared" si="18"/>
        <v>34.72</v>
      </c>
      <c r="M33" s="179">
        <f>SUM(I33*K33*1.09)</f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212" t="s">
        <v>17</v>
      </c>
      <c r="C35" s="173" t="s">
        <v>28</v>
      </c>
      <c r="D35" s="174">
        <v>3</v>
      </c>
      <c r="E35" s="172">
        <v>1</v>
      </c>
      <c r="F35" s="174">
        <v>3</v>
      </c>
      <c r="G35" s="173" t="s">
        <v>28</v>
      </c>
      <c r="H35" s="175">
        <v>1</v>
      </c>
      <c r="I35" s="176">
        <v>3</v>
      </c>
      <c r="J35" s="176">
        <f t="shared" ref="J35:J37" si="19">I35-F35</f>
        <v>0</v>
      </c>
      <c r="K35" s="177">
        <v>4.34</v>
      </c>
      <c r="L35" s="178">
        <f t="shared" si="18"/>
        <v>13.02</v>
      </c>
      <c r="M35" s="179">
        <f t="shared" si="11"/>
        <v>14.191800000000001</v>
      </c>
      <c r="N35" s="180" t="s">
        <v>75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4.34</v>
      </c>
      <c r="L36" s="178">
        <f t="shared" si="18"/>
        <v>34.72</v>
      </c>
      <c r="M36" s="179">
        <f t="shared" si="11"/>
        <v>37.844799999999999</v>
      </c>
      <c r="N36" s="180" t="s">
        <v>75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6</v>
      </c>
      <c r="E37" s="172">
        <v>1</v>
      </c>
      <c r="F37" s="174">
        <v>6</v>
      </c>
      <c r="G37" s="173" t="s">
        <v>80</v>
      </c>
      <c r="H37" s="175">
        <v>1</v>
      </c>
      <c r="I37" s="176">
        <v>8</v>
      </c>
      <c r="J37" s="176">
        <f t="shared" si="19"/>
        <v>2</v>
      </c>
      <c r="K37" s="177">
        <v>4.34</v>
      </c>
      <c r="L37" s="178">
        <f t="shared" si="18"/>
        <v>34.72</v>
      </c>
      <c r="M37" s="179">
        <f t="shared" si="11"/>
        <v>37.844799999999999</v>
      </c>
      <c r="N37" s="180" t="s">
        <v>75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28</v>
      </c>
      <c r="D39" s="174">
        <v>3</v>
      </c>
      <c r="E39" s="172">
        <v>1</v>
      </c>
      <c r="F39" s="174">
        <v>3</v>
      </c>
      <c r="G39" s="173" t="s">
        <v>28</v>
      </c>
      <c r="H39" s="175">
        <v>1</v>
      </c>
      <c r="I39" s="176">
        <v>3</v>
      </c>
      <c r="J39" s="176">
        <f t="shared" ref="J39:J41" si="20">I39-F39</f>
        <v>0</v>
      </c>
      <c r="K39" s="177">
        <v>4.34</v>
      </c>
      <c r="L39" s="178">
        <f t="shared" si="18"/>
        <v>13.02</v>
      </c>
      <c r="M39" s="179">
        <f t="shared" si="11"/>
        <v>14.191800000000001</v>
      </c>
      <c r="N39" s="180" t="s">
        <v>75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4.34</v>
      </c>
      <c r="L40" s="178">
        <f t="shared" si="18"/>
        <v>34.72</v>
      </c>
      <c r="M40" s="179">
        <f t="shared" si="11"/>
        <v>37.844799999999999</v>
      </c>
      <c r="N40" s="180" t="s">
        <v>75</v>
      </c>
    </row>
    <row r="41" spans="1:14" s="70" customFormat="1" x14ac:dyDescent="0.3">
      <c r="A41" s="171"/>
      <c r="B41" s="181"/>
      <c r="C41" s="173" t="s">
        <v>80</v>
      </c>
      <c r="D41" s="174">
        <v>6</v>
      </c>
      <c r="E41" s="172">
        <v>1</v>
      </c>
      <c r="F41" s="174">
        <v>6</v>
      </c>
      <c r="G41" s="173" t="s">
        <v>80</v>
      </c>
      <c r="H41" s="175">
        <v>1</v>
      </c>
      <c r="I41" s="176">
        <v>8</v>
      </c>
      <c r="J41" s="176">
        <f t="shared" si="20"/>
        <v>2</v>
      </c>
      <c r="K41" s="177">
        <v>4.34</v>
      </c>
      <c r="L41" s="178">
        <f t="shared" si="18"/>
        <v>34.72</v>
      </c>
      <c r="M41" s="179">
        <f t="shared" si="11"/>
        <v>37.844799999999999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28</v>
      </c>
      <c r="D43" s="174">
        <v>3</v>
      </c>
      <c r="E43" s="172">
        <v>1</v>
      </c>
      <c r="F43" s="174">
        <v>3</v>
      </c>
      <c r="G43" s="173" t="s">
        <v>28</v>
      </c>
      <c r="H43" s="175">
        <v>1</v>
      </c>
      <c r="I43" s="176">
        <v>3</v>
      </c>
      <c r="J43" s="176">
        <f t="shared" ref="J43:J45" si="21">I43-F43</f>
        <v>0</v>
      </c>
      <c r="K43" s="177">
        <v>4.34</v>
      </c>
      <c r="L43" s="178">
        <f t="shared" si="18"/>
        <v>13.02</v>
      </c>
      <c r="M43" s="179">
        <f t="shared" si="11"/>
        <v>14.191800000000001</v>
      </c>
      <c r="N43" s="180" t="s">
        <v>75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4</v>
      </c>
      <c r="J44" s="176">
        <f t="shared" si="21"/>
        <v>-4</v>
      </c>
      <c r="K44" s="177">
        <v>4.34</v>
      </c>
      <c r="L44" s="178">
        <f t="shared" si="18"/>
        <v>17.36</v>
      </c>
      <c r="M44" s="179">
        <f t="shared" si="11"/>
        <v>18.9224</v>
      </c>
      <c r="N44" s="180" t="s">
        <v>75</v>
      </c>
    </row>
    <row r="45" spans="1:14" s="70" customFormat="1" x14ac:dyDescent="0.3">
      <c r="A45" s="171"/>
      <c r="B45" s="181"/>
      <c r="C45" s="173" t="s">
        <v>80</v>
      </c>
      <c r="D45" s="174">
        <v>6</v>
      </c>
      <c r="E45" s="172">
        <v>1</v>
      </c>
      <c r="F45" s="174">
        <v>6</v>
      </c>
      <c r="G45" s="173" t="s">
        <v>80</v>
      </c>
      <c r="H45" s="175">
        <v>1</v>
      </c>
      <c r="I45" s="176">
        <v>8</v>
      </c>
      <c r="J45" s="176">
        <f t="shared" si="21"/>
        <v>2</v>
      </c>
      <c r="K45" s="177">
        <v>4.34</v>
      </c>
      <c r="L45" s="178">
        <f t="shared" si="18"/>
        <v>34.72</v>
      </c>
      <c r="M45" s="179">
        <f t="shared" si="11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28</v>
      </c>
      <c r="D47" s="174">
        <v>3</v>
      </c>
      <c r="E47" s="172">
        <v>1</v>
      </c>
      <c r="F47" s="174">
        <v>3</v>
      </c>
      <c r="G47" s="173" t="s">
        <v>28</v>
      </c>
      <c r="H47" s="175">
        <v>1</v>
      </c>
      <c r="I47" s="176">
        <v>3</v>
      </c>
      <c r="J47" s="176">
        <f t="shared" ref="J47:J49" si="22">I47-F47</f>
        <v>0</v>
      </c>
      <c r="K47" s="177">
        <v>4.34</v>
      </c>
      <c r="L47" s="178">
        <f t="shared" ref="L47:L49" si="23">SUM(I47*K47)</f>
        <v>13.02</v>
      </c>
      <c r="M47" s="179">
        <f t="shared" ref="M47:M49" si="24">SUM(I47*K47*1.09)</f>
        <v>14.191800000000001</v>
      </c>
      <c r="N47" s="180" t="s">
        <v>75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4.34</v>
      </c>
      <c r="L48" s="178">
        <f t="shared" si="23"/>
        <v>34.72</v>
      </c>
      <c r="M48" s="179">
        <f t="shared" si="24"/>
        <v>37.844799999999999</v>
      </c>
      <c r="N48" s="180" t="s">
        <v>75</v>
      </c>
    </row>
    <row r="49" spans="1:14" s="70" customFormat="1" x14ac:dyDescent="0.3">
      <c r="A49" s="171"/>
      <c r="B49" s="181"/>
      <c r="C49" s="173" t="s">
        <v>80</v>
      </c>
      <c r="D49" s="174">
        <v>6</v>
      </c>
      <c r="E49" s="172">
        <v>1</v>
      </c>
      <c r="F49" s="174">
        <v>6</v>
      </c>
      <c r="G49" s="173" t="s">
        <v>80</v>
      </c>
      <c r="H49" s="175">
        <v>1</v>
      </c>
      <c r="I49" s="176">
        <v>8</v>
      </c>
      <c r="J49" s="176">
        <f t="shared" si="22"/>
        <v>2</v>
      </c>
      <c r="K49" s="177">
        <v>4.34</v>
      </c>
      <c r="L49" s="178">
        <f t="shared" si="23"/>
        <v>34.72</v>
      </c>
      <c r="M49" s="179">
        <f t="shared" si="24"/>
        <v>37.844799999999999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28</v>
      </c>
      <c r="D51" s="174">
        <v>3</v>
      </c>
      <c r="E51" s="172">
        <v>1</v>
      </c>
      <c r="F51" s="174">
        <v>3</v>
      </c>
      <c r="G51" s="173" t="s">
        <v>28</v>
      </c>
      <c r="H51" s="175">
        <v>1</v>
      </c>
      <c r="I51" s="176">
        <v>3</v>
      </c>
      <c r="J51" s="176">
        <f t="shared" ref="J51:J53" si="25">I51-F51</f>
        <v>0</v>
      </c>
      <c r="K51" s="177">
        <v>4.34</v>
      </c>
      <c r="L51" s="178">
        <f t="shared" ref="L51:L53" si="26">SUM(I51*K51)</f>
        <v>13.02</v>
      </c>
      <c r="M51" s="179">
        <f t="shared" ref="M51:M53" si="27">SUM(I51*K51*1.09)</f>
        <v>14.191800000000001</v>
      </c>
      <c r="N51" s="180" t="s">
        <v>75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4.34</v>
      </c>
      <c r="L52" s="178">
        <f t="shared" si="26"/>
        <v>34.72</v>
      </c>
      <c r="M52" s="179">
        <f t="shared" si="27"/>
        <v>37.844799999999999</v>
      </c>
      <c r="N52" s="180" t="s">
        <v>75</v>
      </c>
    </row>
    <row r="53" spans="1:14" s="70" customFormat="1" x14ac:dyDescent="0.3">
      <c r="A53" s="171"/>
      <c r="B53" s="181"/>
      <c r="C53" s="173" t="s">
        <v>80</v>
      </c>
      <c r="D53" s="174">
        <v>6</v>
      </c>
      <c r="E53" s="172">
        <v>1</v>
      </c>
      <c r="F53" s="174">
        <v>6</v>
      </c>
      <c r="G53" s="173" t="s">
        <v>80</v>
      </c>
      <c r="H53" s="175">
        <v>1</v>
      </c>
      <c r="I53" s="176">
        <v>8</v>
      </c>
      <c r="J53" s="176">
        <f t="shared" si="25"/>
        <v>2</v>
      </c>
      <c r="K53" s="177">
        <v>4.34</v>
      </c>
      <c r="L53" s="178">
        <f t="shared" si="26"/>
        <v>34.72</v>
      </c>
      <c r="M53" s="179">
        <f t="shared" si="27"/>
        <v>37.844799999999999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28</v>
      </c>
      <c r="D55" s="174">
        <v>3</v>
      </c>
      <c r="E55" s="172">
        <v>1</v>
      </c>
      <c r="F55" s="174">
        <v>3</v>
      </c>
      <c r="G55" s="173" t="s">
        <v>28</v>
      </c>
      <c r="H55" s="175">
        <v>1</v>
      </c>
      <c r="I55" s="176">
        <v>3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13.02</v>
      </c>
      <c r="M55" s="179">
        <f t="shared" ref="M55:M57" si="30">SUM(I55*K55*1.09)</f>
        <v>14.191800000000001</v>
      </c>
      <c r="N55" s="180" t="s">
        <v>75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4.34</v>
      </c>
      <c r="L56" s="178">
        <f t="shared" si="29"/>
        <v>34.72</v>
      </c>
      <c r="M56" s="179">
        <f t="shared" si="30"/>
        <v>37.844799999999999</v>
      </c>
      <c r="N56" s="180" t="s">
        <v>75</v>
      </c>
    </row>
    <row r="57" spans="1:14" s="70" customFormat="1" x14ac:dyDescent="0.3">
      <c r="A57" s="171"/>
      <c r="B57" s="181"/>
      <c r="C57" s="173" t="s">
        <v>80</v>
      </c>
      <c r="D57" s="174">
        <v>6</v>
      </c>
      <c r="E57" s="172">
        <v>1</v>
      </c>
      <c r="F57" s="174">
        <v>6</v>
      </c>
      <c r="G57" s="173" t="s">
        <v>80</v>
      </c>
      <c r="H57" s="175">
        <v>1</v>
      </c>
      <c r="I57" s="176">
        <v>8</v>
      </c>
      <c r="J57" s="176">
        <f t="shared" si="28"/>
        <v>2</v>
      </c>
      <c r="K57" s="177">
        <v>4.34</v>
      </c>
      <c r="L57" s="178">
        <f t="shared" si="29"/>
        <v>34.72</v>
      </c>
      <c r="M57" s="179">
        <f t="shared" si="30"/>
        <v>37.844799999999999</v>
      </c>
      <c r="N57" s="180" t="s">
        <v>75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28</v>
      </c>
      <c r="D59" s="174">
        <v>3</v>
      </c>
      <c r="E59" s="172">
        <v>1</v>
      </c>
      <c r="F59" s="174">
        <v>3</v>
      </c>
      <c r="G59" s="173" t="s">
        <v>28</v>
      </c>
      <c r="H59" s="175">
        <v>1</v>
      </c>
      <c r="I59" s="176">
        <v>3</v>
      </c>
      <c r="J59" s="176">
        <f t="shared" ref="J59:J61" si="31">I59-F59</f>
        <v>0</v>
      </c>
      <c r="K59" s="177">
        <v>4.34</v>
      </c>
      <c r="L59" s="178">
        <f t="shared" ref="L59:L61" si="32">SUM(I59*K59)</f>
        <v>13.02</v>
      </c>
      <c r="M59" s="179">
        <f t="shared" ref="M59:M61" si="33">SUM(I59*K59*1.09)</f>
        <v>14.191800000000001</v>
      </c>
      <c r="N59" s="180" t="s">
        <v>75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4.34</v>
      </c>
      <c r="L60" s="178">
        <f t="shared" si="32"/>
        <v>34.72</v>
      </c>
      <c r="M60" s="179">
        <f t="shared" si="33"/>
        <v>37.844799999999999</v>
      </c>
      <c r="N60" s="180" t="s">
        <v>75</v>
      </c>
    </row>
    <row r="61" spans="1:14" s="70" customFormat="1" x14ac:dyDescent="0.3">
      <c r="A61" s="171"/>
      <c r="B61" s="181"/>
      <c r="C61" s="173" t="s">
        <v>80</v>
      </c>
      <c r="D61" s="174">
        <v>6</v>
      </c>
      <c r="E61" s="172">
        <v>1</v>
      </c>
      <c r="F61" s="174">
        <v>6</v>
      </c>
      <c r="G61" s="173" t="s">
        <v>80</v>
      </c>
      <c r="H61" s="175">
        <v>1</v>
      </c>
      <c r="I61" s="176">
        <v>8</v>
      </c>
      <c r="J61" s="176">
        <f t="shared" si="31"/>
        <v>2</v>
      </c>
      <c r="K61" s="177">
        <v>4.34</v>
      </c>
      <c r="L61" s="178">
        <f t="shared" si="32"/>
        <v>34.72</v>
      </c>
      <c r="M61" s="179">
        <f t="shared" si="33"/>
        <v>37.844799999999999</v>
      </c>
      <c r="N61" s="180" t="s">
        <v>75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ht="15" thickBot="1" x14ac:dyDescent="0.35">
      <c r="A63" s="9"/>
      <c r="B63" s="10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8" thickBot="1" x14ac:dyDescent="0.35">
      <c r="A64" s="226" t="s">
        <v>144</v>
      </c>
      <c r="B64" s="229"/>
      <c r="C64" s="229"/>
      <c r="D64" s="230"/>
      <c r="E64" s="22"/>
      <c r="F64" s="23">
        <f>SUM(F3:F63)</f>
        <v>255</v>
      </c>
      <c r="G64" s="22"/>
      <c r="H64" s="24"/>
      <c r="I64" s="25">
        <f>SUM(I3:I63)</f>
        <v>279</v>
      </c>
      <c r="J64" s="25">
        <f>SUM(J3:J63)</f>
        <v>24</v>
      </c>
      <c r="K64" s="26"/>
      <c r="L64" s="26">
        <f>SUM(L3:L63)</f>
        <v>1215.4600000000003</v>
      </c>
      <c r="M64" s="27">
        <f>SUM(M3:M63)</f>
        <v>1334.3126000000009</v>
      </c>
      <c r="N64" s="28" t="s">
        <v>23</v>
      </c>
    </row>
    <row r="65" spans="1:14" x14ac:dyDescent="0.3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</row>
    <row r="66" spans="1:14" x14ac:dyDescent="0.3">
      <c r="A66" s="29"/>
      <c r="B66" s="30"/>
      <c r="C66" s="30"/>
      <c r="D66" s="30"/>
      <c r="E66" s="30"/>
      <c r="F66" s="30"/>
      <c r="G66" s="32" t="s">
        <v>24</v>
      </c>
      <c r="H66" s="30"/>
      <c r="I66" s="30"/>
      <c r="J66" s="30"/>
      <c r="K66" s="30"/>
      <c r="L66" s="30"/>
      <c r="M66" s="30"/>
      <c r="N66" s="31"/>
    </row>
    <row r="67" spans="1:14" ht="15" thickBot="1" x14ac:dyDescent="0.35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</row>
    <row r="68" spans="1:14" ht="18.600000000000001" thickBot="1" x14ac:dyDescent="0.4">
      <c r="A68" s="33"/>
      <c r="B68" s="34"/>
      <c r="C68" s="34"/>
      <c r="D68" s="34"/>
      <c r="E68" s="35"/>
      <c r="F68" s="36"/>
      <c r="G68" s="30"/>
      <c r="H68" s="30"/>
      <c r="I68" s="30"/>
      <c r="J68" s="30"/>
      <c r="K68" s="30"/>
      <c r="L68" s="30"/>
      <c r="M68" s="30"/>
      <c r="N68" s="31"/>
    </row>
    <row r="69" spans="1:14" ht="15" thickBot="1" x14ac:dyDescent="0.35">
      <c r="A69" s="37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9"/>
    </row>
  </sheetData>
  <mergeCells count="2">
    <mergeCell ref="A1:N1"/>
    <mergeCell ref="A64:D64"/>
  </mergeCells>
  <pageMargins left="0.7" right="0.7" top="0.75" bottom="0.75" header="0.3" footer="0.3"/>
  <pageSetup orientation="portrait" horizontalDpi="30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52" workbookViewId="0">
      <selection activeCell="L65" sqref="L65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35">
      <c r="A1" s="220" t="s">
        <v>62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1</v>
      </c>
      <c r="I3" s="176">
        <v>8</v>
      </c>
      <c r="J3" s="176">
        <f t="shared" ref="J3:J5" si="0">I3-F3</f>
        <v>0</v>
      </c>
      <c r="K3" s="177">
        <v>4.34</v>
      </c>
      <c r="L3" s="178">
        <v>34.72</v>
      </c>
      <c r="M3" s="179">
        <f t="shared" ref="M3:M5" si="1">SUM(I3*K3*1.09)</f>
        <v>37.844799999999999</v>
      </c>
      <c r="N3" s="180" t="s">
        <v>75</v>
      </c>
    </row>
    <row r="4" spans="1:21" ht="12.7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4.34</v>
      </c>
      <c r="L4" s="178">
        <f t="shared" ref="L4:L5" si="2">SUM(I4*K4)</f>
        <v>34.72</v>
      </c>
      <c r="M4" s="179">
        <f t="shared" si="1"/>
        <v>37.844799999999999</v>
      </c>
      <c r="N4" s="180" t="s">
        <v>75</v>
      </c>
    </row>
    <row r="5" spans="1:2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8</v>
      </c>
      <c r="J5" s="176">
        <f t="shared" si="0"/>
        <v>0</v>
      </c>
      <c r="K5" s="177">
        <v>4.34</v>
      </c>
      <c r="L5" s="178">
        <f t="shared" si="2"/>
        <v>34.72</v>
      </c>
      <c r="M5" s="179">
        <f t="shared" si="1"/>
        <v>37.844799999999999</v>
      </c>
      <c r="N5" s="180" t="s">
        <v>75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81</v>
      </c>
      <c r="H7" s="175">
        <v>1</v>
      </c>
      <c r="I7" s="176">
        <v>8</v>
      </c>
      <c r="J7" s="176">
        <f t="shared" ref="J7:J9" si="3">I7-F7</f>
        <v>0</v>
      </c>
      <c r="K7" s="177">
        <v>4.34</v>
      </c>
      <c r="L7" s="178">
        <f>SUM(I7*K7)</f>
        <v>34.72</v>
      </c>
      <c r="M7" s="179">
        <f t="shared" ref="M7:M9" si="4">SUM(I7*K7*1.09)</f>
        <v>37.844799999999999</v>
      </c>
      <c r="N7" s="180" t="s">
        <v>75</v>
      </c>
    </row>
    <row r="8" spans="1:2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4.34</v>
      </c>
      <c r="L8" s="178">
        <f t="shared" ref="L8:L9" si="5">SUM(I8*K8)</f>
        <v>34.72</v>
      </c>
      <c r="M8" s="179">
        <f t="shared" si="4"/>
        <v>37.844799999999999</v>
      </c>
      <c r="N8" s="180" t="s">
        <v>75</v>
      </c>
      <c r="O8" s="21"/>
      <c r="P8" s="21"/>
      <c r="Q8" s="21"/>
      <c r="R8" s="21"/>
      <c r="S8" s="21"/>
      <c r="T8" s="21"/>
      <c r="U8" s="21"/>
    </row>
    <row r="9" spans="1:2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8</v>
      </c>
      <c r="J9" s="176">
        <f t="shared" si="3"/>
        <v>0</v>
      </c>
      <c r="K9" s="177">
        <v>4.34</v>
      </c>
      <c r="L9" s="178">
        <f t="shared" si="5"/>
        <v>34.72</v>
      </c>
      <c r="M9" s="179">
        <f t="shared" si="4"/>
        <v>37.844799999999999</v>
      </c>
      <c r="N9" s="180" t="s">
        <v>75</v>
      </c>
      <c r="O9" s="21"/>
      <c r="P9" s="21"/>
      <c r="Q9" s="21"/>
      <c r="R9" s="21"/>
      <c r="S9" s="21"/>
      <c r="T9" s="21"/>
      <c r="U9" s="21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1</v>
      </c>
      <c r="I11" s="176">
        <v>8</v>
      </c>
      <c r="J11" s="176">
        <f t="shared" ref="J11:J13" si="6">I11-F11</f>
        <v>0</v>
      </c>
      <c r="K11" s="177">
        <v>4.34</v>
      </c>
      <c r="L11" s="178">
        <f>SUM(I11*K11)</f>
        <v>34.72</v>
      </c>
      <c r="M11" s="179">
        <f t="shared" ref="M11:M17" si="7">SUM(I11*K11*1.09)</f>
        <v>37.844799999999999</v>
      </c>
      <c r="N11" s="180" t="s">
        <v>75</v>
      </c>
      <c r="O11" s="21"/>
      <c r="P11" s="21"/>
      <c r="Q11" s="21"/>
      <c r="R11" s="21"/>
      <c r="S11" s="21"/>
    </row>
    <row r="12" spans="1:2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4.34</v>
      </c>
      <c r="L12" s="178">
        <f t="shared" ref="L12:L16" si="8">SUM(I12*K12)</f>
        <v>34.72</v>
      </c>
      <c r="M12" s="179">
        <f t="shared" si="7"/>
        <v>37.844799999999999</v>
      </c>
      <c r="N12" s="180" t="s">
        <v>75</v>
      </c>
      <c r="O12" s="21"/>
      <c r="P12" s="21"/>
      <c r="Q12" s="21"/>
      <c r="R12" s="21"/>
      <c r="S12" s="21"/>
    </row>
    <row r="13" spans="1:2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8</v>
      </c>
      <c r="J13" s="176">
        <f t="shared" si="6"/>
        <v>0</v>
      </c>
      <c r="K13" s="177">
        <v>4.34</v>
      </c>
      <c r="L13" s="178">
        <f t="shared" si="8"/>
        <v>34.72</v>
      </c>
      <c r="M13" s="179">
        <f t="shared" si="7"/>
        <v>37.844799999999999</v>
      </c>
      <c r="N13" s="180" t="s">
        <v>75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1</v>
      </c>
      <c r="I15" s="176">
        <v>8</v>
      </c>
      <c r="J15" s="176">
        <f t="shared" ref="J15:J17" si="9">I15-F15</f>
        <v>0</v>
      </c>
      <c r="K15" s="177">
        <v>4.34</v>
      </c>
      <c r="L15" s="178">
        <f t="shared" si="8"/>
        <v>34.72</v>
      </c>
      <c r="M15" s="179">
        <f t="shared" si="7"/>
        <v>37.844799999999999</v>
      </c>
      <c r="N15" s="180" t="s">
        <v>75</v>
      </c>
    </row>
    <row r="16" spans="1:2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4.34</v>
      </c>
      <c r="L16" s="178">
        <f t="shared" si="8"/>
        <v>34.72</v>
      </c>
      <c r="M16" s="179">
        <f t="shared" si="7"/>
        <v>37.844799999999999</v>
      </c>
      <c r="N16" s="180" t="s">
        <v>75</v>
      </c>
      <c r="O16" s="21"/>
      <c r="P16" s="21"/>
      <c r="Q16" s="21"/>
      <c r="R16" s="21"/>
    </row>
    <row r="17" spans="1:14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4.34</v>
      </c>
      <c r="L17" s="178">
        <f>SUM(I17*K17)</f>
        <v>34.72</v>
      </c>
      <c r="M17" s="179">
        <f t="shared" si="7"/>
        <v>37.844799999999999</v>
      </c>
      <c r="N17" s="180" t="s">
        <v>75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8</v>
      </c>
      <c r="J19" s="176">
        <f t="shared" ref="J19:J21" si="10">I19-F19</f>
        <v>0</v>
      </c>
      <c r="K19" s="177">
        <v>4.34</v>
      </c>
      <c r="L19" s="178">
        <f>SUM(I19*K19)</f>
        <v>34.72</v>
      </c>
      <c r="M19" s="179">
        <f t="shared" ref="M19:M45" si="11">SUM(I19*K19*1.09)</f>
        <v>37.844799999999999</v>
      </c>
      <c r="N19" s="180" t="s">
        <v>75</v>
      </c>
    </row>
    <row r="20" spans="1:14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4.34</v>
      </c>
      <c r="L20" s="178">
        <f t="shared" ref="L20:L21" si="12">SUM(I20*K20)</f>
        <v>34.72</v>
      </c>
      <c r="M20" s="179">
        <f t="shared" si="11"/>
        <v>37.844799999999999</v>
      </c>
      <c r="N20" s="180" t="s">
        <v>75</v>
      </c>
    </row>
    <row r="21" spans="1:14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8</v>
      </c>
      <c r="J21" s="176">
        <f t="shared" si="10"/>
        <v>0</v>
      </c>
      <c r="K21" s="177">
        <v>4.34</v>
      </c>
      <c r="L21" s="178">
        <f t="shared" si="12"/>
        <v>34.72</v>
      </c>
      <c r="M21" s="179">
        <f t="shared" si="11"/>
        <v>37.844799999999999</v>
      </c>
      <c r="N21" s="180" t="s">
        <v>75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1</v>
      </c>
      <c r="I23" s="176">
        <v>8</v>
      </c>
      <c r="J23" s="176">
        <f t="shared" ref="J23:J25" si="13">I23-F23</f>
        <v>0</v>
      </c>
      <c r="K23" s="177">
        <v>4.34</v>
      </c>
      <c r="L23" s="178">
        <f>SUM(I23*K23)</f>
        <v>34.72</v>
      </c>
      <c r="M23" s="179">
        <f t="shared" si="11"/>
        <v>37.844799999999999</v>
      </c>
      <c r="N23" s="180" t="s">
        <v>75</v>
      </c>
    </row>
    <row r="24" spans="1:14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4.34</v>
      </c>
      <c r="L24" s="178">
        <f t="shared" ref="L24:L25" si="14">SUM(I24*K24)</f>
        <v>34.72</v>
      </c>
      <c r="M24" s="179">
        <f t="shared" si="11"/>
        <v>37.844799999999999</v>
      </c>
      <c r="N24" s="180" t="s">
        <v>75</v>
      </c>
    </row>
    <row r="25" spans="1:14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8</v>
      </c>
      <c r="J25" s="176">
        <f t="shared" si="13"/>
        <v>0</v>
      </c>
      <c r="K25" s="177">
        <v>4.34</v>
      </c>
      <c r="L25" s="178">
        <f t="shared" si="14"/>
        <v>34.72</v>
      </c>
      <c r="M25" s="179">
        <f t="shared" si="11"/>
        <v>37.844799999999999</v>
      </c>
      <c r="N25" s="180" t="s">
        <v>75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1</v>
      </c>
      <c r="I27" s="176">
        <v>8</v>
      </c>
      <c r="J27" s="176">
        <f t="shared" ref="J27:J29" si="15">I27-F27</f>
        <v>0</v>
      </c>
      <c r="K27" s="177">
        <v>4.34</v>
      </c>
      <c r="L27" s="178">
        <f>SUM(I27*K27)</f>
        <v>34.72</v>
      </c>
      <c r="M27" s="179">
        <f t="shared" si="11"/>
        <v>37.844799999999999</v>
      </c>
      <c r="N27" s="180" t="s">
        <v>75</v>
      </c>
    </row>
    <row r="28" spans="1:14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4.34</v>
      </c>
      <c r="L28" s="178">
        <f t="shared" ref="L28:L29" si="16">SUM(I28*K28)</f>
        <v>34.72</v>
      </c>
      <c r="M28" s="179">
        <f t="shared" si="11"/>
        <v>37.844799999999999</v>
      </c>
      <c r="N28" s="180" t="s">
        <v>75</v>
      </c>
    </row>
    <row r="29" spans="1:14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8</v>
      </c>
      <c r="J29" s="176">
        <f t="shared" si="15"/>
        <v>0</v>
      </c>
      <c r="K29" s="177">
        <v>4.34</v>
      </c>
      <c r="L29" s="178">
        <f t="shared" si="16"/>
        <v>34.72</v>
      </c>
      <c r="M29" s="179">
        <f t="shared" si="11"/>
        <v>37.844799999999999</v>
      </c>
      <c r="N29" s="180" t="s">
        <v>75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1</v>
      </c>
      <c r="I31" s="176">
        <v>8</v>
      </c>
      <c r="J31" s="176">
        <f t="shared" ref="J31:J33" si="17">I31-F31</f>
        <v>0</v>
      </c>
      <c r="K31" s="177">
        <v>4.34</v>
      </c>
      <c r="L31" s="178">
        <f>SUM(I31*K31)</f>
        <v>34.72</v>
      </c>
      <c r="M31" s="179">
        <f t="shared" si="11"/>
        <v>37.844799999999999</v>
      </c>
      <c r="N31" s="180" t="s">
        <v>75</v>
      </c>
    </row>
    <row r="32" spans="1:14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4.34</v>
      </c>
      <c r="L32" s="178">
        <f t="shared" ref="L32:L45" si="18">SUM(I32*K32)</f>
        <v>34.72</v>
      </c>
      <c r="M32" s="179">
        <f t="shared" si="11"/>
        <v>37.844799999999999</v>
      </c>
      <c r="N32" s="180" t="s">
        <v>75</v>
      </c>
    </row>
    <row r="33" spans="1:14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8</v>
      </c>
      <c r="J33" s="176">
        <f t="shared" si="17"/>
        <v>0</v>
      </c>
      <c r="K33" s="177">
        <v>4.34</v>
      </c>
      <c r="L33" s="178">
        <f t="shared" si="18"/>
        <v>34.72</v>
      </c>
      <c r="M33" s="179">
        <f t="shared" si="11"/>
        <v>37.844799999999999</v>
      </c>
      <c r="N33" s="180" t="s">
        <v>75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1</v>
      </c>
      <c r="I35" s="176">
        <v>8</v>
      </c>
      <c r="J35" s="176">
        <f t="shared" ref="J35:J37" si="19">I35-F35</f>
        <v>0</v>
      </c>
      <c r="K35" s="177">
        <v>4.34</v>
      </c>
      <c r="L35" s="178">
        <f t="shared" si="18"/>
        <v>34.72</v>
      </c>
      <c r="M35" s="179">
        <f t="shared" si="11"/>
        <v>37.844799999999999</v>
      </c>
      <c r="N35" s="180" t="s">
        <v>75</v>
      </c>
    </row>
    <row r="36" spans="1:14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4.34</v>
      </c>
      <c r="L36" s="178">
        <f t="shared" si="18"/>
        <v>34.72</v>
      </c>
      <c r="M36" s="179">
        <f t="shared" si="11"/>
        <v>37.844799999999999</v>
      </c>
      <c r="N36" s="180" t="s">
        <v>75</v>
      </c>
    </row>
    <row r="37" spans="1:14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8</v>
      </c>
      <c r="J37" s="176">
        <f t="shared" si="19"/>
        <v>0</v>
      </c>
      <c r="K37" s="177">
        <v>4.34</v>
      </c>
      <c r="L37" s="178">
        <f t="shared" si="18"/>
        <v>34.72</v>
      </c>
      <c r="M37" s="179">
        <f t="shared" si="11"/>
        <v>37.844799999999999</v>
      </c>
      <c r="N37" s="180" t="s">
        <v>75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1</v>
      </c>
      <c r="I39" s="176">
        <v>8</v>
      </c>
      <c r="J39" s="176">
        <f t="shared" ref="J39:J41" si="20">I39-F39</f>
        <v>0</v>
      </c>
      <c r="K39" s="177">
        <v>4.34</v>
      </c>
      <c r="L39" s="178">
        <f t="shared" si="18"/>
        <v>34.72</v>
      </c>
      <c r="M39" s="179">
        <f t="shared" si="11"/>
        <v>37.844799999999999</v>
      </c>
      <c r="N39" s="180" t="s">
        <v>75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20"/>
        <v>0</v>
      </c>
      <c r="K40" s="177">
        <v>4.34</v>
      </c>
      <c r="L40" s="178">
        <f t="shared" si="18"/>
        <v>34.72</v>
      </c>
      <c r="M40" s="179">
        <f t="shared" si="11"/>
        <v>37.844799999999999</v>
      </c>
      <c r="N40" s="180" t="s">
        <v>75</v>
      </c>
    </row>
    <row r="41" spans="1:14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8</v>
      </c>
      <c r="J41" s="176">
        <f t="shared" si="20"/>
        <v>0</v>
      </c>
      <c r="K41" s="177">
        <v>4.34</v>
      </c>
      <c r="L41" s="178">
        <f t="shared" si="18"/>
        <v>34.72</v>
      </c>
      <c r="M41" s="179">
        <f t="shared" si="11"/>
        <v>37.844799999999999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1</v>
      </c>
      <c r="I43" s="176">
        <v>8</v>
      </c>
      <c r="J43" s="176">
        <f t="shared" ref="J43:J45" si="21">I43-F43</f>
        <v>0</v>
      </c>
      <c r="K43" s="177">
        <v>4.34</v>
      </c>
      <c r="L43" s="178">
        <f t="shared" si="18"/>
        <v>34.72</v>
      </c>
      <c r="M43" s="179">
        <f t="shared" si="11"/>
        <v>37.844799999999999</v>
      </c>
      <c r="N43" s="180" t="s">
        <v>75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4.34</v>
      </c>
      <c r="L44" s="178">
        <f t="shared" si="18"/>
        <v>34.72</v>
      </c>
      <c r="M44" s="179">
        <f t="shared" si="11"/>
        <v>37.844799999999999</v>
      </c>
      <c r="N44" s="180" t="s">
        <v>75</v>
      </c>
    </row>
    <row r="45" spans="1:14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4.34</v>
      </c>
      <c r="L45" s="178">
        <f t="shared" si="18"/>
        <v>34.72</v>
      </c>
      <c r="M45" s="179">
        <f t="shared" si="11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27</v>
      </c>
      <c r="H47" s="175">
        <v>1</v>
      </c>
      <c r="I47" s="176">
        <v>8</v>
      </c>
      <c r="J47" s="176">
        <f t="shared" ref="J47:J49" si="22">I47-F47</f>
        <v>0</v>
      </c>
      <c r="K47" s="177">
        <v>4.34</v>
      </c>
      <c r="L47" s="178">
        <f t="shared" ref="L47:L49" si="23">SUM(I47*K47)</f>
        <v>34.72</v>
      </c>
      <c r="M47" s="179">
        <f t="shared" ref="M47:M49" si="24">SUM(I47*K47*1.09)</f>
        <v>37.844799999999999</v>
      </c>
      <c r="N47" s="180" t="s">
        <v>75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4.34</v>
      </c>
      <c r="L48" s="178">
        <f t="shared" si="23"/>
        <v>34.72</v>
      </c>
      <c r="M48" s="179">
        <f t="shared" si="24"/>
        <v>37.844799999999999</v>
      </c>
      <c r="N48" s="180" t="s">
        <v>75</v>
      </c>
    </row>
    <row r="49" spans="1:14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8</v>
      </c>
      <c r="J49" s="176">
        <f t="shared" si="22"/>
        <v>0</v>
      </c>
      <c r="K49" s="177">
        <v>4.34</v>
      </c>
      <c r="L49" s="178">
        <f t="shared" si="23"/>
        <v>34.72</v>
      </c>
      <c r="M49" s="179">
        <f t="shared" si="24"/>
        <v>37.844799999999999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78</v>
      </c>
      <c r="H51" s="175">
        <v>1</v>
      </c>
      <c r="I51" s="176">
        <v>8</v>
      </c>
      <c r="J51" s="176">
        <f t="shared" ref="J51:J53" si="25">I51-F51</f>
        <v>0</v>
      </c>
      <c r="K51" s="177">
        <v>4.34</v>
      </c>
      <c r="L51" s="178">
        <f t="shared" ref="L51:L53" si="26">SUM(I51*K51)</f>
        <v>34.72</v>
      </c>
      <c r="M51" s="179">
        <f t="shared" ref="M51:M52" si="27">SUM(I51*K51*1.09)</f>
        <v>37.844799999999999</v>
      </c>
      <c r="N51" s="180" t="s">
        <v>75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4.34</v>
      </c>
      <c r="L52" s="178">
        <f t="shared" si="26"/>
        <v>34.72</v>
      </c>
      <c r="M52" s="179">
        <f t="shared" si="27"/>
        <v>37.844799999999999</v>
      </c>
      <c r="N52" s="180" t="s">
        <v>75</v>
      </c>
    </row>
    <row r="53" spans="1:14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8</v>
      </c>
      <c r="J53" s="176">
        <f t="shared" si="25"/>
        <v>0</v>
      </c>
      <c r="K53" s="177">
        <v>4.34</v>
      </c>
      <c r="L53" s="178">
        <f t="shared" si="26"/>
        <v>34.72</v>
      </c>
      <c r="M53" s="179">
        <v>37.840000000000003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8</v>
      </c>
      <c r="J55" s="176">
        <f t="shared" ref="J55:J57" si="28">I55-F55</f>
        <v>0</v>
      </c>
      <c r="K55" s="177">
        <v>4.34</v>
      </c>
      <c r="L55" s="178">
        <f t="shared" ref="L55:L57" si="29">SUM(I55*K55)</f>
        <v>34.72</v>
      </c>
      <c r="M55" s="179">
        <f t="shared" ref="M55:M57" si="30">SUM(I55*K55*1.09)</f>
        <v>37.844799999999999</v>
      </c>
      <c r="N55" s="180" t="s">
        <v>75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4.34</v>
      </c>
      <c r="L56" s="178">
        <f t="shared" si="29"/>
        <v>34.72</v>
      </c>
      <c r="M56" s="179">
        <f t="shared" si="30"/>
        <v>37.844799999999999</v>
      </c>
      <c r="N56" s="180" t="s">
        <v>75</v>
      </c>
    </row>
    <row r="57" spans="1:14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4.34</v>
      </c>
      <c r="L57" s="178">
        <f t="shared" si="29"/>
        <v>34.72</v>
      </c>
      <c r="M57" s="179">
        <f t="shared" si="30"/>
        <v>37.844799999999999</v>
      </c>
      <c r="N57" s="180" t="s">
        <v>75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1</v>
      </c>
      <c r="I59" s="176">
        <v>8</v>
      </c>
      <c r="J59" s="176">
        <f t="shared" ref="J59:J61" si="31">I59-F59</f>
        <v>0</v>
      </c>
      <c r="K59" s="177">
        <v>4.34</v>
      </c>
      <c r="L59" s="178">
        <f t="shared" ref="L59:L61" si="32">SUM(I59*K59)</f>
        <v>34.72</v>
      </c>
      <c r="M59" s="179">
        <f t="shared" ref="M59:M61" si="33">SUM(I59*K59*1.09)</f>
        <v>37.844799999999999</v>
      </c>
      <c r="N59" s="180" t="s">
        <v>75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4.34</v>
      </c>
      <c r="L60" s="178">
        <f t="shared" si="32"/>
        <v>34.72</v>
      </c>
      <c r="M60" s="179">
        <f t="shared" si="33"/>
        <v>37.844799999999999</v>
      </c>
      <c r="N60" s="180" t="s">
        <v>75</v>
      </c>
    </row>
    <row r="61" spans="1:14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4.34</v>
      </c>
      <c r="L61" s="178">
        <f t="shared" si="32"/>
        <v>34.72</v>
      </c>
      <c r="M61" s="179">
        <f t="shared" si="33"/>
        <v>37.844799999999999</v>
      </c>
      <c r="N61" s="180" t="s">
        <v>75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x14ac:dyDescent="0.3">
      <c r="A63" s="9"/>
      <c r="B63" s="19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145</v>
      </c>
      <c r="B65" s="229"/>
      <c r="C65" s="229"/>
      <c r="D65" s="230"/>
      <c r="E65" s="22"/>
      <c r="F65" s="23">
        <f>SUM(F3:F64)</f>
        <v>360</v>
      </c>
      <c r="G65" s="22"/>
      <c r="H65" s="24"/>
      <c r="I65" s="25">
        <f>SUM(I3:I64)</f>
        <v>360</v>
      </c>
      <c r="J65" s="25">
        <f>SUM(J3:J64)</f>
        <v>0</v>
      </c>
      <c r="K65" s="26"/>
      <c r="L65" s="26">
        <f>SUM(L3:L64)</f>
        <v>1562.400000000001</v>
      </c>
      <c r="M65" s="27">
        <f>SUM(M3:M64)</f>
        <v>1703.0112000000008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opLeftCell="A49" workbookViewId="0">
      <selection activeCell="N62" sqref="N62"/>
    </sheetView>
  </sheetViews>
  <sheetFormatPr defaultRowHeight="14.4" x14ac:dyDescent="0.3"/>
  <cols>
    <col min="2" max="2" width="13.5546875" customWidth="1"/>
    <col min="3" max="3" width="13" style="206" customWidth="1"/>
    <col min="4" max="4" width="11.44140625" customWidth="1"/>
    <col min="7" max="7" width="13.109375" customWidth="1"/>
    <col min="12" max="12" width="10.109375" bestFit="1" customWidth="1"/>
    <col min="13" max="13" width="14" bestFit="1" customWidth="1"/>
    <col min="14" max="14" width="36.33203125" customWidth="1"/>
  </cols>
  <sheetData>
    <row r="1" spans="1:14" ht="18.600000000000001" thickBot="1" x14ac:dyDescent="0.4">
      <c r="A1" s="220" t="s">
        <v>103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14" ht="25.2" thickBot="1" x14ac:dyDescent="0.35">
      <c r="A2" s="147" t="s">
        <v>1</v>
      </c>
      <c r="B2" s="147" t="s">
        <v>2</v>
      </c>
      <c r="C2" s="76" t="s">
        <v>3</v>
      </c>
      <c r="D2" s="148" t="s">
        <v>4</v>
      </c>
      <c r="E2" s="148" t="s">
        <v>5</v>
      </c>
      <c r="F2" s="148" t="s">
        <v>6</v>
      </c>
      <c r="G2" s="148" t="s">
        <v>7</v>
      </c>
      <c r="H2" s="149" t="s">
        <v>8</v>
      </c>
      <c r="I2" s="148" t="s">
        <v>9</v>
      </c>
      <c r="J2" s="149" t="s">
        <v>10</v>
      </c>
      <c r="K2" s="150" t="s">
        <v>11</v>
      </c>
      <c r="L2" s="151" t="s">
        <v>12</v>
      </c>
      <c r="M2" s="151" t="s">
        <v>13</v>
      </c>
      <c r="N2" s="152" t="s">
        <v>14</v>
      </c>
    </row>
    <row r="3" spans="1:14" x14ac:dyDescent="0.3">
      <c r="A3" s="171">
        <v>42739</v>
      </c>
      <c r="B3" s="172" t="s">
        <v>15</v>
      </c>
      <c r="C3" s="173" t="s">
        <v>28</v>
      </c>
      <c r="D3" s="174">
        <v>3</v>
      </c>
      <c r="E3" s="172">
        <v>1</v>
      </c>
      <c r="F3" s="174">
        <v>3</v>
      </c>
      <c r="G3" s="173" t="s">
        <v>28</v>
      </c>
      <c r="H3" s="175">
        <v>1</v>
      </c>
      <c r="I3" s="176">
        <v>3</v>
      </c>
      <c r="J3" s="176">
        <f>I3-F3</f>
        <v>0</v>
      </c>
      <c r="K3" s="177">
        <v>4.34</v>
      </c>
      <c r="L3" s="178">
        <f>I3*K3</f>
        <v>13.02</v>
      </c>
      <c r="M3" s="179">
        <f>SUM(I3*K3*1.09)</f>
        <v>14.191800000000001</v>
      </c>
      <c r="N3" s="180" t="s">
        <v>75</v>
      </c>
    </row>
    <row r="4" spans="1:14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4</v>
      </c>
      <c r="J4" s="176">
        <f t="shared" ref="J4:J61" si="0">I4-F4</f>
        <v>-4</v>
      </c>
      <c r="K4" s="177">
        <v>4.34</v>
      </c>
      <c r="L4" s="178">
        <f>I4*K4</f>
        <v>17.36</v>
      </c>
      <c r="M4" s="179">
        <f>SUM(I4*K4*1.09)</f>
        <v>18.9224</v>
      </c>
      <c r="N4" s="180" t="s">
        <v>75</v>
      </c>
    </row>
    <row r="5" spans="1:14" x14ac:dyDescent="0.3">
      <c r="A5" s="171"/>
      <c r="B5" s="181"/>
      <c r="C5" s="173" t="s">
        <v>29</v>
      </c>
      <c r="D5" s="174">
        <v>6</v>
      </c>
      <c r="E5" s="172">
        <v>1</v>
      </c>
      <c r="F5" s="174">
        <v>6</v>
      </c>
      <c r="G5" s="173" t="s">
        <v>29</v>
      </c>
      <c r="H5" s="175">
        <v>0</v>
      </c>
      <c r="I5" s="176">
        <v>0</v>
      </c>
      <c r="J5" s="176">
        <f t="shared" si="0"/>
        <v>-6</v>
      </c>
      <c r="K5" s="177">
        <v>0</v>
      </c>
      <c r="L5" s="178">
        <f t="shared" ref="L5:L61" si="1">I5*K5</f>
        <v>0</v>
      </c>
      <c r="M5" s="179">
        <f t="shared" ref="M5:M61" si="2">SUM(I5*K5*1.09)</f>
        <v>0</v>
      </c>
      <c r="N5" s="180" t="s">
        <v>72</v>
      </c>
    </row>
    <row r="6" spans="1:14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14" x14ac:dyDescent="0.3">
      <c r="A7" s="171">
        <v>42770</v>
      </c>
      <c r="B7" s="72" t="s">
        <v>17</v>
      </c>
      <c r="C7" s="173" t="s">
        <v>28</v>
      </c>
      <c r="D7" s="174">
        <v>3</v>
      </c>
      <c r="E7" s="172">
        <v>1</v>
      </c>
      <c r="F7" s="174">
        <v>3</v>
      </c>
      <c r="G7" s="173" t="s">
        <v>78</v>
      </c>
      <c r="H7" s="175">
        <v>1</v>
      </c>
      <c r="I7" s="176">
        <v>3</v>
      </c>
      <c r="J7" s="176">
        <f t="shared" si="0"/>
        <v>0</v>
      </c>
      <c r="K7" s="177">
        <v>4.34</v>
      </c>
      <c r="L7" s="178">
        <f t="shared" si="1"/>
        <v>13.02</v>
      </c>
      <c r="M7" s="179">
        <f t="shared" si="2"/>
        <v>14.191800000000001</v>
      </c>
      <c r="N7" s="180" t="s">
        <v>75</v>
      </c>
    </row>
    <row r="8" spans="1:14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4</v>
      </c>
      <c r="J8" s="176">
        <f t="shared" si="0"/>
        <v>-4</v>
      </c>
      <c r="K8" s="177">
        <v>4.34</v>
      </c>
      <c r="L8" s="178">
        <f t="shared" si="1"/>
        <v>17.36</v>
      </c>
      <c r="M8" s="179">
        <f t="shared" si="2"/>
        <v>18.9224</v>
      </c>
      <c r="N8" s="180" t="s">
        <v>110</v>
      </c>
    </row>
    <row r="9" spans="1:14" x14ac:dyDescent="0.3">
      <c r="A9" s="171"/>
      <c r="B9" s="181"/>
      <c r="C9" s="173" t="s">
        <v>29</v>
      </c>
      <c r="D9" s="174">
        <v>6</v>
      </c>
      <c r="E9" s="172">
        <v>1</v>
      </c>
      <c r="F9" s="174">
        <v>6</v>
      </c>
      <c r="G9" s="173" t="s">
        <v>29</v>
      </c>
      <c r="H9" s="175">
        <v>0</v>
      </c>
      <c r="I9" s="176">
        <v>0</v>
      </c>
      <c r="J9" s="176">
        <f t="shared" si="0"/>
        <v>-6</v>
      </c>
      <c r="K9" s="177">
        <v>0</v>
      </c>
      <c r="L9" s="178">
        <f t="shared" si="1"/>
        <v>0</v>
      </c>
      <c r="M9" s="179">
        <f t="shared" si="2"/>
        <v>0</v>
      </c>
      <c r="N9" s="180" t="s">
        <v>72</v>
      </c>
    </row>
    <row r="10" spans="1:14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</row>
    <row r="11" spans="1:14" x14ac:dyDescent="0.3">
      <c r="A11" s="171">
        <v>42798</v>
      </c>
      <c r="B11" s="172" t="s">
        <v>18</v>
      </c>
      <c r="C11" s="173" t="s">
        <v>28</v>
      </c>
      <c r="D11" s="174">
        <v>3</v>
      </c>
      <c r="E11" s="172">
        <v>1</v>
      </c>
      <c r="F11" s="174">
        <v>3</v>
      </c>
      <c r="G11" s="173" t="s">
        <v>28</v>
      </c>
      <c r="H11" s="175">
        <v>1</v>
      </c>
      <c r="I11" s="176">
        <v>3</v>
      </c>
      <c r="J11" s="176">
        <v>0</v>
      </c>
      <c r="K11" s="177">
        <v>4.34</v>
      </c>
      <c r="L11" s="178">
        <f t="shared" si="1"/>
        <v>13.02</v>
      </c>
      <c r="M11" s="179">
        <f t="shared" si="2"/>
        <v>14.191800000000001</v>
      </c>
      <c r="N11" s="180" t="s">
        <v>75</v>
      </c>
    </row>
    <row r="12" spans="1:14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4</v>
      </c>
      <c r="J12" s="176">
        <f t="shared" si="0"/>
        <v>-4</v>
      </c>
      <c r="K12" s="177">
        <v>4.34</v>
      </c>
      <c r="L12" s="178">
        <f t="shared" si="1"/>
        <v>17.36</v>
      </c>
      <c r="M12" s="179">
        <f t="shared" si="2"/>
        <v>18.9224</v>
      </c>
      <c r="N12" s="180" t="s">
        <v>110</v>
      </c>
    </row>
    <row r="13" spans="1:14" x14ac:dyDescent="0.3">
      <c r="A13" s="171"/>
      <c r="B13" s="172"/>
      <c r="C13" s="173" t="s">
        <v>29</v>
      </c>
      <c r="D13" s="174">
        <v>6</v>
      </c>
      <c r="E13" s="172">
        <v>1</v>
      </c>
      <c r="F13" s="174">
        <v>6</v>
      </c>
      <c r="G13" s="173" t="s">
        <v>29</v>
      </c>
      <c r="H13" s="175">
        <v>1</v>
      </c>
      <c r="I13" s="176">
        <v>6</v>
      </c>
      <c r="J13" s="176">
        <f t="shared" si="0"/>
        <v>0</v>
      </c>
      <c r="K13" s="177">
        <v>4.34</v>
      </c>
      <c r="L13" s="178">
        <f t="shared" si="1"/>
        <v>26.04</v>
      </c>
      <c r="M13" s="179">
        <f t="shared" si="2"/>
        <v>28.383600000000001</v>
      </c>
      <c r="N13" s="180" t="s">
        <v>75</v>
      </c>
    </row>
    <row r="14" spans="1:14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14" x14ac:dyDescent="0.3">
      <c r="A15" s="171">
        <v>42829</v>
      </c>
      <c r="B15" s="172" t="s">
        <v>19</v>
      </c>
      <c r="C15" s="173" t="s">
        <v>28</v>
      </c>
      <c r="D15" s="174">
        <v>3</v>
      </c>
      <c r="E15" s="172">
        <v>1</v>
      </c>
      <c r="F15" s="174">
        <v>3</v>
      </c>
      <c r="G15" s="173" t="s">
        <v>28</v>
      </c>
      <c r="H15" s="175">
        <v>0</v>
      </c>
      <c r="I15" s="176">
        <v>0</v>
      </c>
      <c r="J15" s="176">
        <f t="shared" si="0"/>
        <v>-3</v>
      </c>
      <c r="K15" s="177">
        <v>0</v>
      </c>
      <c r="L15" s="178">
        <f t="shared" si="1"/>
        <v>0</v>
      </c>
      <c r="M15" s="179">
        <f t="shared" si="2"/>
        <v>0</v>
      </c>
      <c r="N15" s="180" t="s">
        <v>72</v>
      </c>
    </row>
    <row r="16" spans="1:14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0"/>
        <v>0</v>
      </c>
      <c r="K16" s="177">
        <v>4.34</v>
      </c>
      <c r="L16" s="178">
        <f t="shared" si="1"/>
        <v>34.72</v>
      </c>
      <c r="M16" s="179">
        <f t="shared" si="2"/>
        <v>37.844799999999999</v>
      </c>
      <c r="N16" s="180" t="s">
        <v>75</v>
      </c>
    </row>
    <row r="17" spans="1:14" x14ac:dyDescent="0.3">
      <c r="A17" s="171"/>
      <c r="B17" s="72"/>
      <c r="C17" s="173" t="s">
        <v>29</v>
      </c>
      <c r="D17" s="174">
        <v>6</v>
      </c>
      <c r="E17" s="172">
        <v>1</v>
      </c>
      <c r="F17" s="174">
        <v>6</v>
      </c>
      <c r="G17" s="173" t="s">
        <v>29</v>
      </c>
      <c r="H17" s="175">
        <v>1</v>
      </c>
      <c r="I17" s="176">
        <v>6</v>
      </c>
      <c r="J17" s="176">
        <f t="shared" si="0"/>
        <v>0</v>
      </c>
      <c r="K17" s="177">
        <v>4.34</v>
      </c>
      <c r="L17" s="178">
        <f t="shared" si="1"/>
        <v>26.04</v>
      </c>
      <c r="M17" s="179">
        <f t="shared" si="2"/>
        <v>28.383600000000001</v>
      </c>
      <c r="N17" s="180" t="s">
        <v>75</v>
      </c>
    </row>
    <row r="18" spans="1:14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x14ac:dyDescent="0.3">
      <c r="A19" s="171">
        <v>42859</v>
      </c>
      <c r="B19" s="172" t="s">
        <v>20</v>
      </c>
      <c r="C19" s="173" t="s">
        <v>28</v>
      </c>
      <c r="D19" s="174">
        <v>3</v>
      </c>
      <c r="E19" s="172">
        <v>1</v>
      </c>
      <c r="F19" s="174">
        <v>3</v>
      </c>
      <c r="G19" s="173" t="s">
        <v>28</v>
      </c>
      <c r="H19" s="175">
        <v>1</v>
      </c>
      <c r="I19" s="176">
        <v>3</v>
      </c>
      <c r="J19" s="176">
        <f t="shared" si="0"/>
        <v>0</v>
      </c>
      <c r="K19" s="177">
        <v>4.34</v>
      </c>
      <c r="L19" s="178">
        <f t="shared" si="1"/>
        <v>13.02</v>
      </c>
      <c r="M19" s="179">
        <f t="shared" si="2"/>
        <v>14.191800000000001</v>
      </c>
      <c r="N19" s="180" t="s">
        <v>75</v>
      </c>
    </row>
    <row r="20" spans="1:14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0"/>
        <v>0</v>
      </c>
      <c r="K20" s="177">
        <v>4.34</v>
      </c>
      <c r="L20" s="178">
        <f t="shared" si="1"/>
        <v>34.72</v>
      </c>
      <c r="M20" s="179">
        <f t="shared" si="2"/>
        <v>37.844799999999999</v>
      </c>
      <c r="N20" s="180" t="s">
        <v>75</v>
      </c>
    </row>
    <row r="21" spans="1:14" x14ac:dyDescent="0.3">
      <c r="A21" s="171"/>
      <c r="B21" s="181"/>
      <c r="C21" s="173" t="s">
        <v>29</v>
      </c>
      <c r="D21" s="174">
        <v>6</v>
      </c>
      <c r="E21" s="172">
        <v>1</v>
      </c>
      <c r="F21" s="174">
        <v>6</v>
      </c>
      <c r="G21" s="173" t="s">
        <v>29</v>
      </c>
      <c r="H21" s="175">
        <v>1</v>
      </c>
      <c r="I21" s="176">
        <v>6</v>
      </c>
      <c r="J21" s="176">
        <f t="shared" si="0"/>
        <v>0</v>
      </c>
      <c r="K21" s="177">
        <v>6</v>
      </c>
      <c r="L21" s="178">
        <f t="shared" si="1"/>
        <v>36</v>
      </c>
      <c r="M21" s="179">
        <f t="shared" si="2"/>
        <v>39.24</v>
      </c>
      <c r="N21" s="180" t="s">
        <v>89</v>
      </c>
    </row>
    <row r="22" spans="1:14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x14ac:dyDescent="0.3">
      <c r="A23" s="171">
        <v>42890</v>
      </c>
      <c r="B23" s="181" t="s">
        <v>21</v>
      </c>
      <c r="C23" s="173" t="s">
        <v>28</v>
      </c>
      <c r="D23" s="174">
        <v>3</v>
      </c>
      <c r="E23" s="172">
        <v>1</v>
      </c>
      <c r="F23" s="174">
        <v>3</v>
      </c>
      <c r="G23" s="173" t="s">
        <v>28</v>
      </c>
      <c r="H23" s="175">
        <v>0</v>
      </c>
      <c r="I23" s="176">
        <v>0</v>
      </c>
      <c r="J23" s="176">
        <f t="shared" si="0"/>
        <v>-3</v>
      </c>
      <c r="K23" s="177">
        <v>0</v>
      </c>
      <c r="L23" s="178">
        <f t="shared" si="1"/>
        <v>0</v>
      </c>
      <c r="M23" s="179">
        <f t="shared" si="2"/>
        <v>0</v>
      </c>
      <c r="N23" s="180" t="s">
        <v>72</v>
      </c>
    </row>
    <row r="24" spans="1:14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0"/>
        <v>0</v>
      </c>
      <c r="K24" s="177">
        <v>4.34</v>
      </c>
      <c r="L24" s="178">
        <f t="shared" si="1"/>
        <v>34.72</v>
      </c>
      <c r="M24" s="179">
        <f t="shared" si="2"/>
        <v>37.844799999999999</v>
      </c>
      <c r="N24" s="180" t="s">
        <v>75</v>
      </c>
    </row>
    <row r="25" spans="1:14" x14ac:dyDescent="0.3">
      <c r="A25" s="171"/>
      <c r="B25" s="181"/>
      <c r="C25" s="173" t="s">
        <v>29</v>
      </c>
      <c r="D25" s="174">
        <v>6</v>
      </c>
      <c r="E25" s="172">
        <v>1</v>
      </c>
      <c r="F25" s="174">
        <v>6</v>
      </c>
      <c r="G25" s="173" t="s">
        <v>29</v>
      </c>
      <c r="H25" s="175">
        <v>1</v>
      </c>
      <c r="I25" s="176">
        <v>6</v>
      </c>
      <c r="J25" s="176">
        <f t="shared" si="0"/>
        <v>0</v>
      </c>
      <c r="K25" s="177">
        <v>4.34</v>
      </c>
      <c r="L25" s="178">
        <f t="shared" si="1"/>
        <v>26.04</v>
      </c>
      <c r="M25" s="179">
        <f t="shared" si="2"/>
        <v>28.383600000000001</v>
      </c>
      <c r="N25" s="180" t="s">
        <v>75</v>
      </c>
    </row>
    <row r="26" spans="1:14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x14ac:dyDescent="0.3">
      <c r="A27" s="171">
        <v>42920</v>
      </c>
      <c r="B27" s="181" t="s">
        <v>22</v>
      </c>
      <c r="C27" s="173" t="s">
        <v>28</v>
      </c>
      <c r="D27" s="174">
        <v>3</v>
      </c>
      <c r="E27" s="172">
        <v>1</v>
      </c>
      <c r="F27" s="174">
        <v>3</v>
      </c>
      <c r="G27" s="173" t="s">
        <v>28</v>
      </c>
      <c r="H27" s="175">
        <v>0</v>
      </c>
      <c r="I27" s="176">
        <v>0</v>
      </c>
      <c r="J27" s="176">
        <f t="shared" si="0"/>
        <v>-3</v>
      </c>
      <c r="K27" s="177">
        <v>0</v>
      </c>
      <c r="L27" s="178">
        <f t="shared" si="1"/>
        <v>0</v>
      </c>
      <c r="M27" s="179">
        <f t="shared" si="2"/>
        <v>0</v>
      </c>
      <c r="N27" s="180" t="s">
        <v>72</v>
      </c>
    </row>
    <row r="28" spans="1:14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6</v>
      </c>
      <c r="J28" s="176">
        <f t="shared" si="0"/>
        <v>-2</v>
      </c>
      <c r="K28" s="177">
        <v>4.34</v>
      </c>
      <c r="L28" s="178">
        <f t="shared" si="1"/>
        <v>26.04</v>
      </c>
      <c r="M28" s="179">
        <f t="shared" si="2"/>
        <v>28.383600000000001</v>
      </c>
      <c r="N28" s="180" t="s">
        <v>75</v>
      </c>
    </row>
    <row r="29" spans="1:14" x14ac:dyDescent="0.3">
      <c r="A29" s="171"/>
      <c r="B29" s="181"/>
      <c r="C29" s="173" t="s">
        <v>29</v>
      </c>
      <c r="D29" s="174">
        <v>6</v>
      </c>
      <c r="E29" s="172">
        <v>1</v>
      </c>
      <c r="F29" s="174">
        <v>6</v>
      </c>
      <c r="G29" s="173" t="s">
        <v>29</v>
      </c>
      <c r="H29" s="175">
        <v>1</v>
      </c>
      <c r="I29" s="176">
        <v>6</v>
      </c>
      <c r="J29" s="176">
        <f t="shared" si="0"/>
        <v>0</v>
      </c>
      <c r="K29" s="177">
        <v>4.34</v>
      </c>
      <c r="L29" s="178">
        <f t="shared" si="1"/>
        <v>26.04</v>
      </c>
      <c r="M29" s="179">
        <f t="shared" si="2"/>
        <v>28.383600000000001</v>
      </c>
      <c r="N29" s="180" t="s">
        <v>75</v>
      </c>
    </row>
    <row r="30" spans="1:14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x14ac:dyDescent="0.3">
      <c r="A31" s="171">
        <v>42951</v>
      </c>
      <c r="B31" s="181" t="s">
        <v>15</v>
      </c>
      <c r="C31" s="173" t="s">
        <v>28</v>
      </c>
      <c r="D31" s="174">
        <v>3</v>
      </c>
      <c r="E31" s="172">
        <v>1</v>
      </c>
      <c r="F31" s="174">
        <v>3</v>
      </c>
      <c r="G31" s="173" t="s">
        <v>28</v>
      </c>
      <c r="H31" s="175">
        <v>0</v>
      </c>
      <c r="I31" s="176">
        <v>0</v>
      </c>
      <c r="J31" s="176">
        <f>I31-F31</f>
        <v>-3</v>
      </c>
      <c r="K31" s="177">
        <v>0</v>
      </c>
      <c r="L31" s="178">
        <f t="shared" si="1"/>
        <v>0</v>
      </c>
      <c r="M31" s="179">
        <f t="shared" si="2"/>
        <v>0</v>
      </c>
      <c r="N31" s="180" t="s">
        <v>175</v>
      </c>
    </row>
    <row r="32" spans="1:14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0</v>
      </c>
      <c r="I32" s="176">
        <v>0</v>
      </c>
      <c r="J32" s="176">
        <f>I32-F32</f>
        <v>-8</v>
      </c>
      <c r="K32" s="177">
        <v>0</v>
      </c>
      <c r="L32" s="178">
        <f t="shared" si="1"/>
        <v>0</v>
      </c>
      <c r="M32" s="179">
        <f t="shared" si="2"/>
        <v>0</v>
      </c>
      <c r="N32" s="180" t="s">
        <v>175</v>
      </c>
    </row>
    <row r="33" spans="1:14" x14ac:dyDescent="0.3">
      <c r="A33" s="171"/>
      <c r="B33" s="181"/>
      <c r="C33" s="173" t="s">
        <v>29</v>
      </c>
      <c r="D33" s="174">
        <v>6</v>
      </c>
      <c r="E33" s="172">
        <v>1</v>
      </c>
      <c r="F33" s="174">
        <v>6</v>
      </c>
      <c r="G33" s="173" t="s">
        <v>29</v>
      </c>
      <c r="H33" s="175">
        <v>1</v>
      </c>
      <c r="I33" s="176">
        <v>6</v>
      </c>
      <c r="J33" s="176">
        <f>I33-F33</f>
        <v>0</v>
      </c>
      <c r="K33" s="177">
        <v>4.34</v>
      </c>
      <c r="L33" s="178">
        <f t="shared" si="1"/>
        <v>26.04</v>
      </c>
      <c r="M33" s="179">
        <f t="shared" si="2"/>
        <v>28.383600000000001</v>
      </c>
      <c r="N33" s="180" t="s">
        <v>75</v>
      </c>
    </row>
    <row r="34" spans="1:14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x14ac:dyDescent="0.3">
      <c r="A35" s="171">
        <v>42982</v>
      </c>
      <c r="B35" s="181" t="s">
        <v>17</v>
      </c>
      <c r="C35" s="173" t="s">
        <v>28</v>
      </c>
      <c r="D35" s="174">
        <v>3</v>
      </c>
      <c r="E35" s="172">
        <v>1</v>
      </c>
      <c r="F35" s="174">
        <v>3</v>
      </c>
      <c r="G35" s="173" t="s">
        <v>28</v>
      </c>
      <c r="H35" s="175">
        <v>0</v>
      </c>
      <c r="I35" s="176">
        <v>0</v>
      </c>
      <c r="J35" s="176">
        <f t="shared" si="0"/>
        <v>-3</v>
      </c>
      <c r="K35" s="177">
        <v>0</v>
      </c>
      <c r="L35" s="178">
        <f t="shared" si="1"/>
        <v>0</v>
      </c>
      <c r="M35" s="179">
        <f t="shared" si="2"/>
        <v>0</v>
      </c>
      <c r="N35" s="180" t="s">
        <v>72</v>
      </c>
    </row>
    <row r="36" spans="1:14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0</v>
      </c>
      <c r="I36" s="176">
        <v>0</v>
      </c>
      <c r="J36" s="176">
        <f t="shared" si="0"/>
        <v>-8</v>
      </c>
      <c r="K36" s="177">
        <v>0</v>
      </c>
      <c r="L36" s="178">
        <f t="shared" si="1"/>
        <v>0</v>
      </c>
      <c r="M36" s="179">
        <f t="shared" si="2"/>
        <v>0</v>
      </c>
      <c r="N36" s="180" t="s">
        <v>72</v>
      </c>
    </row>
    <row r="37" spans="1:14" x14ac:dyDescent="0.3">
      <c r="A37" s="171"/>
      <c r="B37" s="181"/>
      <c r="C37" s="173" t="s">
        <v>29</v>
      </c>
      <c r="D37" s="174">
        <v>6</v>
      </c>
      <c r="E37" s="172">
        <v>1</v>
      </c>
      <c r="F37" s="174">
        <v>6</v>
      </c>
      <c r="G37" s="173" t="s">
        <v>29</v>
      </c>
      <c r="H37" s="175">
        <v>1</v>
      </c>
      <c r="I37" s="176">
        <v>4</v>
      </c>
      <c r="J37" s="176">
        <f t="shared" si="0"/>
        <v>-2</v>
      </c>
      <c r="K37" s="177">
        <v>4.34</v>
      </c>
      <c r="L37" s="178">
        <f t="shared" si="1"/>
        <v>17.36</v>
      </c>
      <c r="M37" s="179">
        <f t="shared" si="2"/>
        <v>18.9224</v>
      </c>
      <c r="N37" s="180" t="s">
        <v>75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28</v>
      </c>
      <c r="D39" s="174">
        <v>3</v>
      </c>
      <c r="E39" s="172">
        <v>1</v>
      </c>
      <c r="F39" s="174">
        <v>3</v>
      </c>
      <c r="G39" s="173" t="s">
        <v>28</v>
      </c>
      <c r="H39" s="175">
        <v>0</v>
      </c>
      <c r="I39" s="176">
        <v>0</v>
      </c>
      <c r="J39" s="176">
        <f t="shared" si="0"/>
        <v>-3</v>
      </c>
      <c r="K39" s="177">
        <v>0</v>
      </c>
      <c r="L39" s="178">
        <f t="shared" si="1"/>
        <v>0</v>
      </c>
      <c r="M39" s="179">
        <f t="shared" si="2"/>
        <v>0</v>
      </c>
      <c r="N39" s="180" t="s">
        <v>72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0"/>
        <v>0</v>
      </c>
      <c r="K40" s="177">
        <v>4.34</v>
      </c>
      <c r="L40" s="178">
        <f t="shared" si="1"/>
        <v>34.72</v>
      </c>
      <c r="M40" s="179">
        <f t="shared" si="2"/>
        <v>37.844799999999999</v>
      </c>
      <c r="N40" s="180" t="s">
        <v>75</v>
      </c>
    </row>
    <row r="41" spans="1:14" x14ac:dyDescent="0.3">
      <c r="A41" s="171"/>
      <c r="B41" s="181"/>
      <c r="C41" s="173" t="s">
        <v>29</v>
      </c>
      <c r="D41" s="174">
        <v>6</v>
      </c>
      <c r="E41" s="172">
        <v>1</v>
      </c>
      <c r="F41" s="174">
        <v>6</v>
      </c>
      <c r="G41" s="173" t="s">
        <v>29</v>
      </c>
      <c r="H41" s="175">
        <v>1</v>
      </c>
      <c r="I41" s="176">
        <v>6</v>
      </c>
      <c r="J41" s="176">
        <f t="shared" si="0"/>
        <v>0</v>
      </c>
      <c r="K41" s="177">
        <v>4.34</v>
      </c>
      <c r="L41" s="178">
        <f t="shared" si="1"/>
        <v>26.04</v>
      </c>
      <c r="M41" s="179">
        <f t="shared" si="2"/>
        <v>28.383600000000001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28</v>
      </c>
      <c r="D43" s="174">
        <v>3</v>
      </c>
      <c r="E43" s="172">
        <v>1</v>
      </c>
      <c r="F43" s="174">
        <v>3</v>
      </c>
      <c r="G43" s="173" t="s">
        <v>28</v>
      </c>
      <c r="H43" s="175">
        <v>0</v>
      </c>
      <c r="I43" s="176">
        <v>0</v>
      </c>
      <c r="J43" s="176">
        <f t="shared" si="0"/>
        <v>-3</v>
      </c>
      <c r="K43" s="177">
        <v>0</v>
      </c>
      <c r="L43" s="178">
        <f t="shared" si="1"/>
        <v>0</v>
      </c>
      <c r="M43" s="179">
        <f t="shared" si="2"/>
        <v>0</v>
      </c>
      <c r="N43" s="180" t="s">
        <v>73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0"/>
        <v>0</v>
      </c>
      <c r="K44" s="177">
        <v>4.34</v>
      </c>
      <c r="L44" s="178">
        <f t="shared" si="1"/>
        <v>34.72</v>
      </c>
      <c r="M44" s="179">
        <f t="shared" si="2"/>
        <v>37.844799999999999</v>
      </c>
      <c r="N44" s="180" t="s">
        <v>75</v>
      </c>
    </row>
    <row r="45" spans="1:14" x14ac:dyDescent="0.3">
      <c r="A45" s="171"/>
      <c r="B45" s="181"/>
      <c r="C45" s="173" t="s">
        <v>29</v>
      </c>
      <c r="D45" s="174">
        <v>6</v>
      </c>
      <c r="E45" s="172">
        <v>1</v>
      </c>
      <c r="F45" s="174">
        <v>6</v>
      </c>
      <c r="G45" s="173" t="s">
        <v>29</v>
      </c>
      <c r="H45" s="175">
        <v>1</v>
      </c>
      <c r="I45" s="176">
        <v>4</v>
      </c>
      <c r="J45" s="176">
        <f t="shared" si="0"/>
        <v>-2</v>
      </c>
      <c r="K45" s="177">
        <v>4.34</v>
      </c>
      <c r="L45" s="178">
        <f t="shared" si="1"/>
        <v>17.36</v>
      </c>
      <c r="M45" s="179">
        <f t="shared" si="2"/>
        <v>18.9224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28</v>
      </c>
      <c r="D47" s="174">
        <v>3</v>
      </c>
      <c r="E47" s="172">
        <v>1</v>
      </c>
      <c r="F47" s="174">
        <v>3</v>
      </c>
      <c r="G47" s="173" t="s">
        <v>28</v>
      </c>
      <c r="H47" s="175">
        <v>1</v>
      </c>
      <c r="I47" s="176">
        <v>8</v>
      </c>
      <c r="J47" s="176">
        <f t="shared" si="0"/>
        <v>5</v>
      </c>
      <c r="K47" s="177">
        <v>4.34</v>
      </c>
      <c r="L47" s="178">
        <f t="shared" si="1"/>
        <v>34.72</v>
      </c>
      <c r="M47" s="179">
        <f t="shared" si="2"/>
        <v>37.844799999999999</v>
      </c>
      <c r="N47" s="180" t="s">
        <v>75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0"/>
        <v>0</v>
      </c>
      <c r="K48" s="177">
        <v>4.34</v>
      </c>
      <c r="L48" s="178">
        <f t="shared" si="1"/>
        <v>34.72</v>
      </c>
      <c r="M48" s="179">
        <f t="shared" si="2"/>
        <v>37.844799999999999</v>
      </c>
      <c r="N48" s="180" t="s">
        <v>75</v>
      </c>
    </row>
    <row r="49" spans="1:14" x14ac:dyDescent="0.3">
      <c r="A49" s="171"/>
      <c r="B49" s="181"/>
      <c r="C49" s="173" t="s">
        <v>29</v>
      </c>
      <c r="D49" s="174">
        <v>6</v>
      </c>
      <c r="E49" s="172">
        <v>1</v>
      </c>
      <c r="F49" s="174">
        <v>6</v>
      </c>
      <c r="G49" s="173" t="s">
        <v>29</v>
      </c>
      <c r="H49" s="175">
        <v>1</v>
      </c>
      <c r="I49" s="176">
        <v>6</v>
      </c>
      <c r="J49" s="176">
        <f t="shared" si="0"/>
        <v>0</v>
      </c>
      <c r="K49" s="177">
        <v>4.34</v>
      </c>
      <c r="L49" s="178">
        <f t="shared" si="1"/>
        <v>26.04</v>
      </c>
      <c r="M49" s="179">
        <f t="shared" si="2"/>
        <v>28.383600000000001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28</v>
      </c>
      <c r="D51" s="174">
        <v>3</v>
      </c>
      <c r="E51" s="172">
        <v>1</v>
      </c>
      <c r="F51" s="174">
        <v>3</v>
      </c>
      <c r="G51" s="173" t="s">
        <v>28</v>
      </c>
      <c r="H51" s="175">
        <v>1</v>
      </c>
      <c r="I51" s="176">
        <v>3</v>
      </c>
      <c r="J51" s="176">
        <f t="shared" si="0"/>
        <v>0</v>
      </c>
      <c r="K51" s="177">
        <v>4.34</v>
      </c>
      <c r="L51" s="178">
        <f t="shared" si="1"/>
        <v>13.02</v>
      </c>
      <c r="M51" s="179">
        <f t="shared" si="2"/>
        <v>14.191800000000001</v>
      </c>
      <c r="N51" s="180" t="s">
        <v>75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0"/>
        <v>0</v>
      </c>
      <c r="K52" s="177">
        <v>4.34</v>
      </c>
      <c r="L52" s="178">
        <f t="shared" si="1"/>
        <v>34.72</v>
      </c>
      <c r="M52" s="179">
        <f t="shared" si="2"/>
        <v>37.844799999999999</v>
      </c>
      <c r="N52" s="180" t="s">
        <v>75</v>
      </c>
    </row>
    <row r="53" spans="1:14" x14ac:dyDescent="0.3">
      <c r="A53" s="171"/>
      <c r="B53" s="181"/>
      <c r="C53" s="173" t="s">
        <v>29</v>
      </c>
      <c r="D53" s="174">
        <v>6</v>
      </c>
      <c r="E53" s="172">
        <v>1</v>
      </c>
      <c r="F53" s="174">
        <v>6</v>
      </c>
      <c r="G53" s="173" t="s">
        <v>29</v>
      </c>
      <c r="H53" s="175">
        <v>1</v>
      </c>
      <c r="I53" s="176">
        <v>4</v>
      </c>
      <c r="J53" s="176">
        <f t="shared" si="0"/>
        <v>-2</v>
      </c>
      <c r="K53" s="177">
        <v>4.34</v>
      </c>
      <c r="L53" s="178">
        <f t="shared" si="1"/>
        <v>17.36</v>
      </c>
      <c r="M53" s="179">
        <f t="shared" si="2"/>
        <v>18.9224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28</v>
      </c>
      <c r="D55" s="174">
        <v>3</v>
      </c>
      <c r="E55" s="172">
        <v>1</v>
      </c>
      <c r="F55" s="174">
        <v>3</v>
      </c>
      <c r="G55" s="173" t="s">
        <v>28</v>
      </c>
      <c r="H55" s="175">
        <v>1</v>
      </c>
      <c r="I55" s="176">
        <v>3</v>
      </c>
      <c r="J55" s="176">
        <f t="shared" si="0"/>
        <v>0</v>
      </c>
      <c r="K55" s="177">
        <v>4.34</v>
      </c>
      <c r="L55" s="178">
        <f t="shared" si="1"/>
        <v>13.02</v>
      </c>
      <c r="M55" s="179">
        <f t="shared" si="2"/>
        <v>14.191800000000001</v>
      </c>
      <c r="N55" s="180" t="s">
        <v>75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0"/>
        <v>0</v>
      </c>
      <c r="K56" s="177">
        <v>4.34</v>
      </c>
      <c r="L56" s="178">
        <f t="shared" si="1"/>
        <v>34.72</v>
      </c>
      <c r="M56" s="179">
        <f t="shared" si="2"/>
        <v>37.844799999999999</v>
      </c>
      <c r="N56" s="180" t="s">
        <v>75</v>
      </c>
    </row>
    <row r="57" spans="1:14" x14ac:dyDescent="0.3">
      <c r="A57" s="171"/>
      <c r="B57" s="181"/>
      <c r="C57" s="173" t="s">
        <v>29</v>
      </c>
      <c r="D57" s="174">
        <v>6</v>
      </c>
      <c r="E57" s="172">
        <v>1</v>
      </c>
      <c r="F57" s="174">
        <v>6</v>
      </c>
      <c r="G57" s="173" t="s">
        <v>29</v>
      </c>
      <c r="H57" s="175">
        <v>1</v>
      </c>
      <c r="I57" s="176">
        <v>6</v>
      </c>
      <c r="J57" s="176">
        <f t="shared" si="0"/>
        <v>0</v>
      </c>
      <c r="K57" s="177">
        <v>4.34</v>
      </c>
      <c r="L57" s="178">
        <f t="shared" si="1"/>
        <v>26.04</v>
      </c>
      <c r="M57" s="179">
        <f t="shared" si="2"/>
        <v>28.383600000000001</v>
      </c>
      <c r="N57" s="180" t="s">
        <v>75</v>
      </c>
    </row>
    <row r="58" spans="1:14" x14ac:dyDescent="0.3">
      <c r="A58" s="194"/>
      <c r="B58" s="195"/>
      <c r="C58" s="196"/>
      <c r="D58" s="197"/>
      <c r="E58" s="198"/>
      <c r="F58" s="198"/>
      <c r="G58" s="196"/>
      <c r="H58" s="199"/>
      <c r="I58" s="200"/>
      <c r="J58" s="187"/>
      <c r="K58" s="201"/>
      <c r="L58" s="189"/>
      <c r="M58" s="190"/>
      <c r="N58" s="202"/>
    </row>
    <row r="59" spans="1:14" x14ac:dyDescent="0.3">
      <c r="A59" s="171" t="s">
        <v>202</v>
      </c>
      <c r="B59" s="181" t="s">
        <v>15</v>
      </c>
      <c r="C59" s="173" t="s">
        <v>28</v>
      </c>
      <c r="D59" s="174">
        <v>3</v>
      </c>
      <c r="E59" s="172">
        <v>1</v>
      </c>
      <c r="F59" s="174">
        <v>3</v>
      </c>
      <c r="G59" s="173" t="s">
        <v>28</v>
      </c>
      <c r="H59" s="175">
        <v>0</v>
      </c>
      <c r="I59" s="176">
        <v>0</v>
      </c>
      <c r="J59" s="176">
        <f t="shared" si="0"/>
        <v>-3</v>
      </c>
      <c r="K59" s="177">
        <v>0</v>
      </c>
      <c r="L59" s="178">
        <f t="shared" si="1"/>
        <v>0</v>
      </c>
      <c r="M59" s="179">
        <f t="shared" si="2"/>
        <v>0</v>
      </c>
      <c r="N59" s="180" t="s">
        <v>72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0"/>
        <v>0</v>
      </c>
      <c r="K60" s="177">
        <v>4.34</v>
      </c>
      <c r="L60" s="178">
        <f t="shared" si="1"/>
        <v>34.72</v>
      </c>
      <c r="M60" s="179">
        <f t="shared" si="2"/>
        <v>37.844799999999999</v>
      </c>
      <c r="N60" s="180" t="s">
        <v>75</v>
      </c>
    </row>
    <row r="61" spans="1:14" x14ac:dyDescent="0.3">
      <c r="A61" s="171"/>
      <c r="B61" s="181"/>
      <c r="C61" s="173" t="s">
        <v>29</v>
      </c>
      <c r="D61" s="174">
        <v>6</v>
      </c>
      <c r="E61" s="172">
        <v>1</v>
      </c>
      <c r="F61" s="174">
        <v>6</v>
      </c>
      <c r="G61" s="173" t="s">
        <v>29</v>
      </c>
      <c r="H61" s="175">
        <v>1</v>
      </c>
      <c r="I61" s="176">
        <v>6</v>
      </c>
      <c r="J61" s="176">
        <f t="shared" si="0"/>
        <v>0</v>
      </c>
      <c r="K61" s="177">
        <v>4.34</v>
      </c>
      <c r="L61" s="178">
        <f t="shared" si="1"/>
        <v>26.04</v>
      </c>
      <c r="M61" s="179">
        <f t="shared" si="2"/>
        <v>28.383600000000001</v>
      </c>
      <c r="N61" s="180" t="s">
        <v>75</v>
      </c>
    </row>
    <row r="62" spans="1:14" x14ac:dyDescent="0.3">
      <c r="A62" s="153"/>
      <c r="B62" s="163"/>
      <c r="C62" s="184"/>
      <c r="D62" s="156"/>
      <c r="E62" s="154"/>
      <c r="F62" s="154"/>
      <c r="G62" s="155"/>
      <c r="H62" s="157"/>
      <c r="I62" s="158"/>
      <c r="J62" s="158"/>
      <c r="K62" s="159"/>
      <c r="L62" s="160"/>
      <c r="M62" s="161"/>
      <c r="N62" s="162"/>
    </row>
    <row r="63" spans="1:14" ht="15" thickBot="1" x14ac:dyDescent="0.35">
      <c r="A63" s="153"/>
      <c r="B63" s="154"/>
      <c r="C63" s="184"/>
      <c r="D63" s="156"/>
      <c r="E63" s="154"/>
      <c r="F63" s="154"/>
      <c r="G63" s="155"/>
      <c r="H63" s="157"/>
      <c r="I63" s="158"/>
      <c r="J63" s="158"/>
      <c r="K63" s="159"/>
      <c r="L63" s="160"/>
      <c r="M63" s="161"/>
      <c r="N63" s="162"/>
    </row>
    <row r="64" spans="1:14" ht="18" thickBot="1" x14ac:dyDescent="0.35">
      <c r="A64" s="226" t="s">
        <v>144</v>
      </c>
      <c r="B64" s="227"/>
      <c r="C64" s="227"/>
      <c r="D64" s="228"/>
      <c r="E64" s="164"/>
      <c r="F64" s="165">
        <f>SUM(F3:F63)</f>
        <v>255</v>
      </c>
      <c r="G64" s="164"/>
      <c r="H64" s="166"/>
      <c r="I64" s="167">
        <f>SUM(I3:I63)</f>
        <v>188</v>
      </c>
      <c r="J64" s="167">
        <f>SUM(J3:J63)</f>
        <v>-67</v>
      </c>
      <c r="K64" s="168"/>
      <c r="L64" s="168">
        <f>SUM(L3:L63)</f>
        <v>825.88000000000011</v>
      </c>
      <c r="M64" s="169">
        <f>SUM(M3:M63)</f>
        <v>900.20920000000001</v>
      </c>
      <c r="N64" s="170" t="s">
        <v>23</v>
      </c>
    </row>
    <row r="65" spans="3:3" x14ac:dyDescent="0.3">
      <c r="C65" s="116"/>
    </row>
    <row r="66" spans="3:3" x14ac:dyDescent="0.3">
      <c r="C66" s="116"/>
    </row>
    <row r="67" spans="3:3" x14ac:dyDescent="0.3">
      <c r="C67" s="116"/>
    </row>
    <row r="68" spans="3:3" x14ac:dyDescent="0.3">
      <c r="C68" s="116"/>
    </row>
    <row r="69" spans="3:3" x14ac:dyDescent="0.3">
      <c r="C69" s="116"/>
    </row>
    <row r="70" spans="3:3" x14ac:dyDescent="0.3">
      <c r="C70" s="116"/>
    </row>
    <row r="71" spans="3:3" x14ac:dyDescent="0.3">
      <c r="C71" s="116"/>
    </row>
    <row r="72" spans="3:3" x14ac:dyDescent="0.3">
      <c r="C72" s="116"/>
    </row>
    <row r="73" spans="3:3" x14ac:dyDescent="0.3">
      <c r="C73" s="116"/>
    </row>
    <row r="74" spans="3:3" x14ac:dyDescent="0.3">
      <c r="C74" s="116"/>
    </row>
    <row r="75" spans="3:3" x14ac:dyDescent="0.3">
      <c r="C75" s="116"/>
    </row>
    <row r="76" spans="3:3" x14ac:dyDescent="0.3">
      <c r="C76" s="116"/>
    </row>
    <row r="77" spans="3:3" x14ac:dyDescent="0.3">
      <c r="C77" s="116"/>
    </row>
    <row r="78" spans="3:3" x14ac:dyDescent="0.3">
      <c r="C78" s="116"/>
    </row>
    <row r="79" spans="3:3" x14ac:dyDescent="0.3">
      <c r="C79" s="116"/>
    </row>
    <row r="80" spans="3:3" x14ac:dyDescent="0.3">
      <c r="C80" s="116"/>
    </row>
    <row r="81" spans="3:3" x14ac:dyDescent="0.3">
      <c r="C81" s="116"/>
    </row>
    <row r="82" spans="3:3" x14ac:dyDescent="0.3">
      <c r="C82" s="116"/>
    </row>
    <row r="83" spans="3:3" x14ac:dyDescent="0.3">
      <c r="C83" s="116"/>
    </row>
    <row r="84" spans="3:3" x14ac:dyDescent="0.3">
      <c r="C84" s="116"/>
    </row>
    <row r="85" spans="3:3" x14ac:dyDescent="0.3">
      <c r="C85" s="116"/>
    </row>
    <row r="86" spans="3:3" x14ac:dyDescent="0.3">
      <c r="C86" s="116"/>
    </row>
    <row r="87" spans="3:3" x14ac:dyDescent="0.3">
      <c r="C87" s="116"/>
    </row>
    <row r="88" spans="3:3" x14ac:dyDescent="0.3">
      <c r="C88" s="116"/>
    </row>
    <row r="89" spans="3:3" x14ac:dyDescent="0.3">
      <c r="C89" s="116"/>
    </row>
    <row r="90" spans="3:3" x14ac:dyDescent="0.3">
      <c r="C90" s="116"/>
    </row>
    <row r="91" spans="3:3" x14ac:dyDescent="0.3">
      <c r="C91" s="116"/>
    </row>
    <row r="92" spans="3:3" x14ac:dyDescent="0.3">
      <c r="C92" s="116"/>
    </row>
    <row r="93" spans="3:3" x14ac:dyDescent="0.3">
      <c r="C93" s="116"/>
    </row>
    <row r="94" spans="3:3" x14ac:dyDescent="0.3">
      <c r="C94" s="116"/>
    </row>
    <row r="95" spans="3:3" x14ac:dyDescent="0.3">
      <c r="C95" s="116"/>
    </row>
    <row r="96" spans="3:3" x14ac:dyDescent="0.3">
      <c r="C96" s="116"/>
    </row>
    <row r="97" spans="3:3" x14ac:dyDescent="0.3">
      <c r="C97" s="116"/>
    </row>
    <row r="98" spans="3:3" x14ac:dyDescent="0.3">
      <c r="C98" s="116"/>
    </row>
    <row r="99" spans="3:3" x14ac:dyDescent="0.3">
      <c r="C99" s="116"/>
    </row>
    <row r="100" spans="3:3" x14ac:dyDescent="0.3">
      <c r="C100" s="116"/>
    </row>
    <row r="101" spans="3:3" x14ac:dyDescent="0.3">
      <c r="C101" s="116"/>
    </row>
    <row r="102" spans="3:3" x14ac:dyDescent="0.3">
      <c r="C102" s="116"/>
    </row>
    <row r="103" spans="3:3" x14ac:dyDescent="0.3">
      <c r="C103" s="116"/>
    </row>
    <row r="104" spans="3:3" x14ac:dyDescent="0.3">
      <c r="C104" s="116"/>
    </row>
    <row r="105" spans="3:3" x14ac:dyDescent="0.3">
      <c r="C105" s="116"/>
    </row>
    <row r="106" spans="3:3" x14ac:dyDescent="0.3">
      <c r="C106" s="116"/>
    </row>
    <row r="107" spans="3:3" x14ac:dyDescent="0.3">
      <c r="C107" s="116"/>
    </row>
    <row r="108" spans="3:3" x14ac:dyDescent="0.3">
      <c r="C108" s="116"/>
    </row>
    <row r="109" spans="3:3" x14ac:dyDescent="0.3">
      <c r="C109" s="116"/>
    </row>
    <row r="110" spans="3:3" x14ac:dyDescent="0.3">
      <c r="C110" s="116"/>
    </row>
    <row r="111" spans="3:3" x14ac:dyDescent="0.3">
      <c r="C111" s="116"/>
    </row>
    <row r="112" spans="3:3" x14ac:dyDescent="0.3">
      <c r="C112" s="116"/>
    </row>
    <row r="113" spans="3:3" x14ac:dyDescent="0.3">
      <c r="C113" s="116"/>
    </row>
    <row r="114" spans="3:3" x14ac:dyDescent="0.3">
      <c r="C114" s="116"/>
    </row>
    <row r="115" spans="3:3" x14ac:dyDescent="0.3">
      <c r="C115" s="116"/>
    </row>
    <row r="116" spans="3:3" x14ac:dyDescent="0.3">
      <c r="C116" s="116"/>
    </row>
    <row r="117" spans="3:3" x14ac:dyDescent="0.3">
      <c r="C117" s="116"/>
    </row>
    <row r="118" spans="3:3" x14ac:dyDescent="0.3">
      <c r="C118" s="116"/>
    </row>
    <row r="119" spans="3:3" x14ac:dyDescent="0.3">
      <c r="C119" s="116"/>
    </row>
    <row r="120" spans="3:3" x14ac:dyDescent="0.3">
      <c r="C120" s="116"/>
    </row>
    <row r="121" spans="3:3" x14ac:dyDescent="0.3">
      <c r="C121" s="116"/>
    </row>
    <row r="122" spans="3:3" x14ac:dyDescent="0.3">
      <c r="C122" s="116"/>
    </row>
    <row r="123" spans="3:3" x14ac:dyDescent="0.3">
      <c r="C123" s="116"/>
    </row>
    <row r="124" spans="3:3" x14ac:dyDescent="0.3">
      <c r="C124" s="116"/>
    </row>
    <row r="125" spans="3:3" x14ac:dyDescent="0.3">
      <c r="C125" s="116"/>
    </row>
    <row r="126" spans="3:3" x14ac:dyDescent="0.3">
      <c r="C126" s="116"/>
    </row>
    <row r="127" spans="3:3" x14ac:dyDescent="0.3">
      <c r="C127" s="116"/>
    </row>
    <row r="128" spans="3:3" x14ac:dyDescent="0.3">
      <c r="C128" s="116"/>
    </row>
    <row r="129" spans="3:3" x14ac:dyDescent="0.3">
      <c r="C129" s="116"/>
    </row>
    <row r="130" spans="3:3" x14ac:dyDescent="0.3">
      <c r="C130" s="116"/>
    </row>
    <row r="131" spans="3:3" x14ac:dyDescent="0.3">
      <c r="C131" s="116"/>
    </row>
    <row r="132" spans="3:3" x14ac:dyDescent="0.3">
      <c r="C132" s="116"/>
    </row>
    <row r="133" spans="3:3" x14ac:dyDescent="0.3">
      <c r="C133" s="116"/>
    </row>
    <row r="134" spans="3:3" x14ac:dyDescent="0.3">
      <c r="C134" s="116"/>
    </row>
    <row r="135" spans="3:3" x14ac:dyDescent="0.3">
      <c r="C135" s="116"/>
    </row>
    <row r="136" spans="3:3" x14ac:dyDescent="0.3">
      <c r="C136" s="116"/>
    </row>
    <row r="137" spans="3:3" x14ac:dyDescent="0.3">
      <c r="C137" s="116"/>
    </row>
    <row r="138" spans="3:3" x14ac:dyDescent="0.3">
      <c r="C138" s="116"/>
    </row>
    <row r="139" spans="3:3" x14ac:dyDescent="0.3">
      <c r="C139" s="116"/>
    </row>
    <row r="140" spans="3:3" x14ac:dyDescent="0.3">
      <c r="C140" s="116"/>
    </row>
    <row r="141" spans="3:3" x14ac:dyDescent="0.3">
      <c r="C141" s="116"/>
    </row>
    <row r="142" spans="3:3" x14ac:dyDescent="0.3">
      <c r="C142" s="116"/>
    </row>
    <row r="143" spans="3:3" x14ac:dyDescent="0.3">
      <c r="C143" s="116"/>
    </row>
    <row r="144" spans="3:3" x14ac:dyDescent="0.3">
      <c r="C144" s="116"/>
    </row>
    <row r="145" spans="3:3" x14ac:dyDescent="0.3">
      <c r="C145" s="116"/>
    </row>
    <row r="146" spans="3:3" x14ac:dyDescent="0.3">
      <c r="C146" s="116"/>
    </row>
    <row r="147" spans="3:3" x14ac:dyDescent="0.3">
      <c r="C147" s="116"/>
    </row>
    <row r="148" spans="3:3" x14ac:dyDescent="0.3">
      <c r="C148" s="116"/>
    </row>
    <row r="149" spans="3:3" x14ac:dyDescent="0.3">
      <c r="C149" s="116"/>
    </row>
    <row r="150" spans="3:3" x14ac:dyDescent="0.3">
      <c r="C150" s="116"/>
    </row>
    <row r="151" spans="3:3" x14ac:dyDescent="0.3">
      <c r="C151" s="116"/>
    </row>
    <row r="152" spans="3:3" x14ac:dyDescent="0.3">
      <c r="C152" s="116"/>
    </row>
    <row r="153" spans="3:3" x14ac:dyDescent="0.3">
      <c r="C153" s="116"/>
    </row>
    <row r="154" spans="3:3" x14ac:dyDescent="0.3">
      <c r="C154" s="116"/>
    </row>
    <row r="155" spans="3:3" x14ac:dyDescent="0.3">
      <c r="C155" s="116"/>
    </row>
    <row r="156" spans="3:3" x14ac:dyDescent="0.3">
      <c r="C156" s="116"/>
    </row>
    <row r="157" spans="3:3" x14ac:dyDescent="0.3">
      <c r="C157" s="116"/>
    </row>
    <row r="158" spans="3:3" x14ac:dyDescent="0.3">
      <c r="C158" s="116"/>
    </row>
    <row r="159" spans="3:3" x14ac:dyDescent="0.3">
      <c r="C159" s="116"/>
    </row>
    <row r="160" spans="3:3" x14ac:dyDescent="0.3">
      <c r="C160" s="116"/>
    </row>
    <row r="161" spans="3:3" x14ac:dyDescent="0.3">
      <c r="C161" s="116"/>
    </row>
    <row r="162" spans="3:3" x14ac:dyDescent="0.3">
      <c r="C162" s="116"/>
    </row>
    <row r="163" spans="3:3" x14ac:dyDescent="0.3">
      <c r="C163" s="116"/>
    </row>
    <row r="164" spans="3:3" x14ac:dyDescent="0.3">
      <c r="C164" s="116"/>
    </row>
    <row r="165" spans="3:3" x14ac:dyDescent="0.3">
      <c r="C165" s="116"/>
    </row>
    <row r="166" spans="3:3" x14ac:dyDescent="0.3">
      <c r="C166" s="116"/>
    </row>
    <row r="167" spans="3:3" x14ac:dyDescent="0.3">
      <c r="C167" s="116"/>
    </row>
    <row r="168" spans="3:3" x14ac:dyDescent="0.3">
      <c r="C168" s="116"/>
    </row>
    <row r="169" spans="3:3" x14ac:dyDescent="0.3">
      <c r="C169" s="116"/>
    </row>
    <row r="170" spans="3:3" x14ac:dyDescent="0.3">
      <c r="C170" s="116"/>
    </row>
    <row r="171" spans="3:3" x14ac:dyDescent="0.3">
      <c r="C171" s="116"/>
    </row>
    <row r="172" spans="3:3" x14ac:dyDescent="0.3">
      <c r="C172" s="116"/>
    </row>
    <row r="173" spans="3:3" x14ac:dyDescent="0.3">
      <c r="C173" s="116"/>
    </row>
    <row r="174" spans="3:3" x14ac:dyDescent="0.3">
      <c r="C174" s="116"/>
    </row>
    <row r="175" spans="3:3" x14ac:dyDescent="0.3">
      <c r="C175" s="116"/>
    </row>
    <row r="176" spans="3:3" x14ac:dyDescent="0.3">
      <c r="C176" s="116"/>
    </row>
    <row r="177" spans="3:3" x14ac:dyDescent="0.3">
      <c r="C177" s="116"/>
    </row>
    <row r="178" spans="3:3" x14ac:dyDescent="0.3">
      <c r="C178" s="116"/>
    </row>
    <row r="179" spans="3:3" x14ac:dyDescent="0.3">
      <c r="C179" s="116"/>
    </row>
    <row r="180" spans="3:3" x14ac:dyDescent="0.3">
      <c r="C180" s="116"/>
    </row>
    <row r="181" spans="3:3" x14ac:dyDescent="0.3">
      <c r="C181" s="116"/>
    </row>
    <row r="182" spans="3:3" x14ac:dyDescent="0.3">
      <c r="C182" s="116"/>
    </row>
  </sheetData>
  <mergeCells count="2">
    <mergeCell ref="A1:N1"/>
    <mergeCell ref="A64:D64"/>
  </mergeCells>
  <pageMargins left="0.7" right="0.7" top="0.75" bottom="0.75" header="0.3" footer="0.3"/>
  <pageSetup orientation="portrait" horizontalDpi="30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topLeftCell="A46" workbookViewId="0">
      <selection activeCell="K70" sqref="K70"/>
    </sheetView>
  </sheetViews>
  <sheetFormatPr defaultRowHeight="14.4" x14ac:dyDescent="0.3"/>
  <cols>
    <col min="2" max="2" width="13.5546875" customWidth="1"/>
    <col min="3" max="3" width="15" customWidth="1"/>
    <col min="4" max="4" width="12.44140625" customWidth="1"/>
    <col min="7" max="7" width="11.88671875" customWidth="1"/>
    <col min="12" max="12" width="10.109375" bestFit="1" customWidth="1"/>
    <col min="13" max="13" width="11.5546875" bestFit="1" customWidth="1"/>
    <col min="14" max="14" width="37.88671875" customWidth="1"/>
  </cols>
  <sheetData>
    <row r="1" spans="1:14" ht="18.600000000000001" thickBot="1" x14ac:dyDescent="0.4">
      <c r="A1" s="220" t="s">
        <v>104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14" ht="25.2" thickBot="1" x14ac:dyDescent="0.35">
      <c r="A2" s="147" t="s">
        <v>1</v>
      </c>
      <c r="B2" s="147" t="s">
        <v>2</v>
      </c>
      <c r="C2" s="148" t="s">
        <v>3</v>
      </c>
      <c r="D2" s="148" t="s">
        <v>4</v>
      </c>
      <c r="E2" s="148" t="s">
        <v>5</v>
      </c>
      <c r="F2" s="148" t="s">
        <v>6</v>
      </c>
      <c r="G2" s="148" t="s">
        <v>7</v>
      </c>
      <c r="H2" s="149" t="s">
        <v>8</v>
      </c>
      <c r="I2" s="148" t="s">
        <v>9</v>
      </c>
      <c r="J2" s="149" t="s">
        <v>10</v>
      </c>
      <c r="K2" s="150" t="s">
        <v>11</v>
      </c>
      <c r="L2" s="151" t="s">
        <v>12</v>
      </c>
      <c r="M2" s="151" t="s">
        <v>13</v>
      </c>
      <c r="N2" s="152" t="s">
        <v>14</v>
      </c>
    </row>
    <row r="3" spans="1:14" x14ac:dyDescent="0.3">
      <c r="A3" s="171">
        <v>42739</v>
      </c>
      <c r="B3" s="172" t="s">
        <v>15</v>
      </c>
      <c r="C3" s="173" t="s">
        <v>28</v>
      </c>
      <c r="D3" s="174">
        <v>3</v>
      </c>
      <c r="E3" s="172">
        <v>1</v>
      </c>
      <c r="F3" s="174">
        <v>3</v>
      </c>
      <c r="G3" s="173" t="s">
        <v>28</v>
      </c>
      <c r="H3" s="175">
        <v>1</v>
      </c>
      <c r="I3" s="176">
        <v>3</v>
      </c>
      <c r="J3" s="176">
        <f>I3-F3</f>
        <v>0</v>
      </c>
      <c r="K3" s="177">
        <v>4.34</v>
      </c>
      <c r="L3" s="178">
        <f>I3*K3</f>
        <v>13.02</v>
      </c>
      <c r="M3" s="179">
        <f>SUM(I3*K3*1.09)</f>
        <v>14.191800000000001</v>
      </c>
      <c r="N3" s="180" t="s">
        <v>75</v>
      </c>
    </row>
    <row r="4" spans="1:14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ref="J4:J61" si="0">I4-F4</f>
        <v>0</v>
      </c>
      <c r="K4" s="177">
        <v>4.34</v>
      </c>
      <c r="L4" s="178">
        <f>I4*K4</f>
        <v>34.72</v>
      </c>
      <c r="M4" s="179">
        <f>SUM(I4*K4*1.09)</f>
        <v>37.844799999999999</v>
      </c>
      <c r="N4" s="180" t="s">
        <v>75</v>
      </c>
    </row>
    <row r="5" spans="1:14" x14ac:dyDescent="0.3">
      <c r="A5" s="171"/>
      <c r="B5" s="181"/>
      <c r="C5" s="173" t="s">
        <v>29</v>
      </c>
      <c r="D5" s="174">
        <v>6</v>
      </c>
      <c r="E5" s="172">
        <v>1</v>
      </c>
      <c r="F5" s="174">
        <v>6</v>
      </c>
      <c r="G5" s="173" t="s">
        <v>29</v>
      </c>
      <c r="H5" s="175">
        <v>1</v>
      </c>
      <c r="I5" s="176">
        <v>4</v>
      </c>
      <c r="J5" s="176">
        <f t="shared" si="0"/>
        <v>-2</v>
      </c>
      <c r="K5" s="177">
        <v>4.34</v>
      </c>
      <c r="L5" s="178">
        <f>I5*K5</f>
        <v>17.36</v>
      </c>
      <c r="M5" s="179">
        <f>SUM(I5*K5*1.09)</f>
        <v>18.9224</v>
      </c>
      <c r="N5" s="180" t="s">
        <v>75</v>
      </c>
    </row>
    <row r="6" spans="1:14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14" x14ac:dyDescent="0.3">
      <c r="A7" s="171">
        <v>42770</v>
      </c>
      <c r="B7" s="72" t="s">
        <v>17</v>
      </c>
      <c r="C7" s="173" t="s">
        <v>28</v>
      </c>
      <c r="D7" s="174">
        <v>3</v>
      </c>
      <c r="E7" s="172">
        <v>1</v>
      </c>
      <c r="F7" s="174">
        <v>3</v>
      </c>
      <c r="G7" s="173" t="s">
        <v>78</v>
      </c>
      <c r="H7" s="175">
        <v>1</v>
      </c>
      <c r="I7" s="176">
        <v>3</v>
      </c>
      <c r="J7" s="176">
        <f t="shared" si="0"/>
        <v>0</v>
      </c>
      <c r="K7" s="177">
        <v>4.34</v>
      </c>
      <c r="L7" s="178">
        <f t="shared" ref="L7:L61" si="1">I7*K7</f>
        <v>13.02</v>
      </c>
      <c r="M7" s="179">
        <f t="shared" ref="M7:M61" si="2">SUM(I7*K7*1.09)</f>
        <v>14.191800000000001</v>
      </c>
      <c r="N7" s="180" t="s">
        <v>75</v>
      </c>
    </row>
    <row r="8" spans="1:14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0"/>
        <v>0</v>
      </c>
      <c r="K8" s="177">
        <v>4.34</v>
      </c>
      <c r="L8" s="178">
        <f t="shared" si="1"/>
        <v>34.72</v>
      </c>
      <c r="M8" s="179">
        <f t="shared" si="2"/>
        <v>37.844799999999999</v>
      </c>
      <c r="N8" s="180" t="s">
        <v>75</v>
      </c>
    </row>
    <row r="9" spans="1:14" x14ac:dyDescent="0.3">
      <c r="A9" s="171"/>
      <c r="B9" s="181"/>
      <c r="C9" s="173" t="s">
        <v>29</v>
      </c>
      <c r="D9" s="174">
        <v>6</v>
      </c>
      <c r="E9" s="172">
        <v>1</v>
      </c>
      <c r="F9" s="174">
        <v>6</v>
      </c>
      <c r="G9" s="173" t="s">
        <v>29</v>
      </c>
      <c r="H9" s="175">
        <v>1</v>
      </c>
      <c r="I9" s="176">
        <v>8</v>
      </c>
      <c r="J9" s="176">
        <f t="shared" si="0"/>
        <v>2</v>
      </c>
      <c r="K9" s="177">
        <v>4.34</v>
      </c>
      <c r="L9" s="178">
        <f t="shared" si="1"/>
        <v>34.72</v>
      </c>
      <c r="M9" s="179">
        <f t="shared" si="2"/>
        <v>37.844799999999999</v>
      </c>
      <c r="N9" s="180" t="s">
        <v>75</v>
      </c>
    </row>
    <row r="10" spans="1:14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</row>
    <row r="11" spans="1:14" x14ac:dyDescent="0.3">
      <c r="A11" s="171">
        <v>42798</v>
      </c>
      <c r="B11" s="172" t="s">
        <v>18</v>
      </c>
      <c r="C11" s="173" t="s">
        <v>28</v>
      </c>
      <c r="D11" s="174">
        <v>3</v>
      </c>
      <c r="E11" s="172">
        <v>1</v>
      </c>
      <c r="F11" s="174">
        <v>3</v>
      </c>
      <c r="G11" s="173" t="s">
        <v>28</v>
      </c>
      <c r="H11" s="175">
        <v>1</v>
      </c>
      <c r="I11" s="176">
        <v>3</v>
      </c>
      <c r="J11" s="176">
        <f t="shared" si="0"/>
        <v>0</v>
      </c>
      <c r="K11" s="177">
        <v>4.34</v>
      </c>
      <c r="L11" s="178">
        <f t="shared" si="1"/>
        <v>13.02</v>
      </c>
      <c r="M11" s="179">
        <f t="shared" si="2"/>
        <v>14.191800000000001</v>
      </c>
      <c r="N11" s="180" t="s">
        <v>75</v>
      </c>
    </row>
    <row r="12" spans="1:14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0"/>
        <v>0</v>
      </c>
      <c r="K12" s="177">
        <v>4.34</v>
      </c>
      <c r="L12" s="178">
        <f t="shared" si="1"/>
        <v>34.72</v>
      </c>
      <c r="M12" s="179">
        <f t="shared" si="2"/>
        <v>37.844799999999999</v>
      </c>
      <c r="N12" s="180" t="s">
        <v>75</v>
      </c>
    </row>
    <row r="13" spans="1:14" x14ac:dyDescent="0.3">
      <c r="A13" s="171"/>
      <c r="B13" s="172"/>
      <c r="C13" s="173" t="s">
        <v>29</v>
      </c>
      <c r="D13" s="174">
        <v>6</v>
      </c>
      <c r="E13" s="172">
        <v>1</v>
      </c>
      <c r="F13" s="174">
        <v>6</v>
      </c>
      <c r="G13" s="173" t="s">
        <v>29</v>
      </c>
      <c r="H13" s="175">
        <v>1</v>
      </c>
      <c r="I13" s="176">
        <v>8</v>
      </c>
      <c r="J13" s="176">
        <f t="shared" si="0"/>
        <v>2</v>
      </c>
      <c r="K13" s="177">
        <v>4.34</v>
      </c>
      <c r="L13" s="178">
        <f t="shared" si="1"/>
        <v>34.72</v>
      </c>
      <c r="M13" s="179">
        <f t="shared" si="2"/>
        <v>37.844799999999999</v>
      </c>
      <c r="N13" s="180" t="s">
        <v>75</v>
      </c>
    </row>
    <row r="14" spans="1:14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14" x14ac:dyDescent="0.3">
      <c r="A15" s="171">
        <v>42829</v>
      </c>
      <c r="B15" s="172" t="s">
        <v>19</v>
      </c>
      <c r="C15" s="173" t="s">
        <v>28</v>
      </c>
      <c r="D15" s="174">
        <v>3</v>
      </c>
      <c r="E15" s="172">
        <v>1</v>
      </c>
      <c r="F15" s="174">
        <v>3</v>
      </c>
      <c r="G15" s="173" t="s">
        <v>28</v>
      </c>
      <c r="H15" s="175">
        <v>1</v>
      </c>
      <c r="I15" s="176">
        <v>3</v>
      </c>
      <c r="J15" s="176">
        <f t="shared" si="0"/>
        <v>0</v>
      </c>
      <c r="K15" s="177">
        <v>4.34</v>
      </c>
      <c r="L15" s="178">
        <f t="shared" si="1"/>
        <v>13.02</v>
      </c>
      <c r="M15" s="179">
        <f t="shared" si="2"/>
        <v>14.191800000000001</v>
      </c>
      <c r="N15" s="180" t="s">
        <v>75</v>
      </c>
    </row>
    <row r="16" spans="1:14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0"/>
        <v>0</v>
      </c>
      <c r="K16" s="177">
        <v>4.34</v>
      </c>
      <c r="L16" s="178">
        <f t="shared" si="1"/>
        <v>34.72</v>
      </c>
      <c r="M16" s="179">
        <f t="shared" si="2"/>
        <v>37.844799999999999</v>
      </c>
      <c r="N16" s="180" t="s">
        <v>75</v>
      </c>
    </row>
    <row r="17" spans="1:14" x14ac:dyDescent="0.3">
      <c r="A17" s="171"/>
      <c r="B17" s="72"/>
      <c r="C17" s="173" t="s">
        <v>29</v>
      </c>
      <c r="D17" s="174">
        <v>6</v>
      </c>
      <c r="E17" s="172">
        <v>1</v>
      </c>
      <c r="F17" s="174">
        <v>6</v>
      </c>
      <c r="G17" s="173" t="s">
        <v>29</v>
      </c>
      <c r="H17" s="175">
        <v>1</v>
      </c>
      <c r="I17" s="176">
        <v>8</v>
      </c>
      <c r="J17" s="176">
        <f t="shared" si="0"/>
        <v>2</v>
      </c>
      <c r="K17" s="177">
        <v>4.34</v>
      </c>
      <c r="L17" s="178">
        <f t="shared" si="1"/>
        <v>34.72</v>
      </c>
      <c r="M17" s="179">
        <f t="shared" si="2"/>
        <v>37.844799999999999</v>
      </c>
      <c r="N17" s="180" t="s">
        <v>75</v>
      </c>
    </row>
    <row r="18" spans="1:14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x14ac:dyDescent="0.3">
      <c r="A19" s="171">
        <v>42859</v>
      </c>
      <c r="B19" s="172" t="s">
        <v>20</v>
      </c>
      <c r="C19" s="173" t="s">
        <v>28</v>
      </c>
      <c r="D19" s="174">
        <v>3</v>
      </c>
      <c r="E19" s="172">
        <v>1</v>
      </c>
      <c r="F19" s="174">
        <v>3</v>
      </c>
      <c r="G19" s="173" t="s">
        <v>28</v>
      </c>
      <c r="H19" s="175">
        <v>1</v>
      </c>
      <c r="I19" s="176">
        <v>3</v>
      </c>
      <c r="J19" s="176">
        <f t="shared" si="0"/>
        <v>0</v>
      </c>
      <c r="K19" s="177">
        <v>4.34</v>
      </c>
      <c r="L19" s="178">
        <f t="shared" si="1"/>
        <v>13.02</v>
      </c>
      <c r="M19" s="179">
        <f t="shared" si="2"/>
        <v>14.191800000000001</v>
      </c>
      <c r="N19" s="180" t="s">
        <v>75</v>
      </c>
    </row>
    <row r="20" spans="1:14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0"/>
        <v>0</v>
      </c>
      <c r="K20" s="177">
        <v>4.34</v>
      </c>
      <c r="L20" s="178">
        <f t="shared" si="1"/>
        <v>34.72</v>
      </c>
      <c r="M20" s="179">
        <f t="shared" si="2"/>
        <v>37.844799999999999</v>
      </c>
      <c r="N20" s="180" t="s">
        <v>75</v>
      </c>
    </row>
    <row r="21" spans="1:14" x14ac:dyDescent="0.3">
      <c r="A21" s="171"/>
      <c r="B21" s="181"/>
      <c r="C21" s="173" t="s">
        <v>29</v>
      </c>
      <c r="D21" s="174">
        <v>6</v>
      </c>
      <c r="E21" s="172">
        <v>1</v>
      </c>
      <c r="F21" s="174">
        <v>6</v>
      </c>
      <c r="G21" s="173" t="s">
        <v>29</v>
      </c>
      <c r="H21" s="175">
        <v>1</v>
      </c>
      <c r="I21" s="176">
        <v>8</v>
      </c>
      <c r="J21" s="176">
        <f t="shared" si="0"/>
        <v>2</v>
      </c>
      <c r="K21" s="177">
        <v>6</v>
      </c>
      <c r="L21" s="178">
        <f t="shared" si="1"/>
        <v>48</v>
      </c>
      <c r="M21" s="179">
        <f t="shared" si="2"/>
        <v>52.320000000000007</v>
      </c>
      <c r="N21" s="180" t="s">
        <v>162</v>
      </c>
    </row>
    <row r="22" spans="1:14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x14ac:dyDescent="0.3">
      <c r="A23" s="171">
        <v>42890</v>
      </c>
      <c r="B23" s="181" t="s">
        <v>21</v>
      </c>
      <c r="C23" s="173" t="s">
        <v>28</v>
      </c>
      <c r="D23" s="174">
        <v>3</v>
      </c>
      <c r="E23" s="172">
        <v>1</v>
      </c>
      <c r="F23" s="174">
        <v>3</v>
      </c>
      <c r="G23" s="173" t="s">
        <v>28</v>
      </c>
      <c r="H23" s="175">
        <v>1</v>
      </c>
      <c r="I23" s="176">
        <v>3</v>
      </c>
      <c r="J23" s="176">
        <f t="shared" si="0"/>
        <v>0</v>
      </c>
      <c r="K23" s="177">
        <v>4.34</v>
      </c>
      <c r="L23" s="178">
        <f t="shared" si="1"/>
        <v>13.02</v>
      </c>
      <c r="M23" s="179">
        <f t="shared" si="2"/>
        <v>14.191800000000001</v>
      </c>
      <c r="N23" s="180" t="s">
        <v>75</v>
      </c>
    </row>
    <row r="24" spans="1:14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0"/>
        <v>0</v>
      </c>
      <c r="K24" s="177">
        <v>4.34</v>
      </c>
      <c r="L24" s="178">
        <f t="shared" si="1"/>
        <v>34.72</v>
      </c>
      <c r="M24" s="179">
        <f t="shared" si="2"/>
        <v>37.844799999999999</v>
      </c>
      <c r="N24" s="180" t="s">
        <v>75</v>
      </c>
    </row>
    <row r="25" spans="1:14" x14ac:dyDescent="0.3">
      <c r="A25" s="171"/>
      <c r="B25" s="181"/>
      <c r="C25" s="173" t="s">
        <v>29</v>
      </c>
      <c r="D25" s="174">
        <v>6</v>
      </c>
      <c r="E25" s="172">
        <v>1</v>
      </c>
      <c r="F25" s="174">
        <v>6</v>
      </c>
      <c r="G25" s="173" t="s">
        <v>29</v>
      </c>
      <c r="H25" s="175">
        <v>1</v>
      </c>
      <c r="I25" s="176">
        <v>8</v>
      </c>
      <c r="J25" s="176">
        <f t="shared" si="0"/>
        <v>2</v>
      </c>
      <c r="K25" s="177">
        <v>4.34</v>
      </c>
      <c r="L25" s="178">
        <f t="shared" si="1"/>
        <v>34.72</v>
      </c>
      <c r="M25" s="179">
        <f t="shared" si="2"/>
        <v>37.844799999999999</v>
      </c>
      <c r="N25" s="180" t="s">
        <v>75</v>
      </c>
    </row>
    <row r="26" spans="1:14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x14ac:dyDescent="0.3">
      <c r="A27" s="171">
        <v>42920</v>
      </c>
      <c r="B27" s="181" t="s">
        <v>22</v>
      </c>
      <c r="C27" s="173" t="s">
        <v>28</v>
      </c>
      <c r="D27" s="174">
        <v>3</v>
      </c>
      <c r="E27" s="172">
        <v>1</v>
      </c>
      <c r="F27" s="174">
        <v>3</v>
      </c>
      <c r="G27" s="173" t="s">
        <v>28</v>
      </c>
      <c r="H27" s="175">
        <v>1</v>
      </c>
      <c r="I27" s="176">
        <v>3</v>
      </c>
      <c r="J27" s="176">
        <f t="shared" si="0"/>
        <v>0</v>
      </c>
      <c r="K27" s="177">
        <v>4.34</v>
      </c>
      <c r="L27" s="178">
        <f t="shared" si="1"/>
        <v>13.02</v>
      </c>
      <c r="M27" s="179">
        <f t="shared" si="2"/>
        <v>14.191800000000001</v>
      </c>
      <c r="N27" s="180" t="s">
        <v>75</v>
      </c>
    </row>
    <row r="28" spans="1:14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0"/>
        <v>0</v>
      </c>
      <c r="K28" s="177">
        <v>4.34</v>
      </c>
      <c r="L28" s="178">
        <f t="shared" si="1"/>
        <v>34.72</v>
      </c>
      <c r="M28" s="179">
        <f t="shared" si="2"/>
        <v>37.844799999999999</v>
      </c>
      <c r="N28" s="180" t="s">
        <v>75</v>
      </c>
    </row>
    <row r="29" spans="1:14" x14ac:dyDescent="0.3">
      <c r="A29" s="171"/>
      <c r="B29" s="181"/>
      <c r="C29" s="173" t="s">
        <v>29</v>
      </c>
      <c r="D29" s="174">
        <v>6</v>
      </c>
      <c r="E29" s="172">
        <v>1</v>
      </c>
      <c r="F29" s="174">
        <v>6</v>
      </c>
      <c r="G29" s="173" t="s">
        <v>29</v>
      </c>
      <c r="H29" s="175">
        <v>1</v>
      </c>
      <c r="I29" s="176">
        <v>8</v>
      </c>
      <c r="J29" s="176">
        <f t="shared" si="0"/>
        <v>2</v>
      </c>
      <c r="K29" s="177">
        <v>4.34</v>
      </c>
      <c r="L29" s="178">
        <f t="shared" si="1"/>
        <v>34.72</v>
      </c>
      <c r="M29" s="179">
        <f t="shared" si="2"/>
        <v>37.844799999999999</v>
      </c>
      <c r="N29" s="180" t="s">
        <v>75</v>
      </c>
    </row>
    <row r="30" spans="1:14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x14ac:dyDescent="0.3">
      <c r="A31" s="171">
        <v>42951</v>
      </c>
      <c r="B31" s="181" t="s">
        <v>15</v>
      </c>
      <c r="C31" s="173" t="s">
        <v>28</v>
      </c>
      <c r="D31" s="174">
        <v>3</v>
      </c>
      <c r="E31" s="172">
        <v>1</v>
      </c>
      <c r="F31" s="174">
        <v>3</v>
      </c>
      <c r="G31" s="173" t="s">
        <v>28</v>
      </c>
      <c r="H31" s="175">
        <v>0</v>
      </c>
      <c r="I31" s="176">
        <v>0</v>
      </c>
      <c r="J31" s="176">
        <f t="shared" si="0"/>
        <v>-3</v>
      </c>
      <c r="K31" s="177">
        <v>0</v>
      </c>
      <c r="L31" s="178">
        <f t="shared" si="1"/>
        <v>0</v>
      </c>
      <c r="M31" s="179">
        <f t="shared" si="2"/>
        <v>0</v>
      </c>
      <c r="N31" s="180" t="s">
        <v>72</v>
      </c>
    </row>
    <row r="32" spans="1:14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4</v>
      </c>
      <c r="J32" s="176">
        <f t="shared" si="0"/>
        <v>-4</v>
      </c>
      <c r="K32" s="177">
        <v>4.34</v>
      </c>
      <c r="L32" s="178">
        <f t="shared" si="1"/>
        <v>17.36</v>
      </c>
      <c r="M32" s="179">
        <f t="shared" si="2"/>
        <v>18.9224</v>
      </c>
      <c r="N32" s="180" t="s">
        <v>75</v>
      </c>
    </row>
    <row r="33" spans="1:14" x14ac:dyDescent="0.3">
      <c r="A33" s="171"/>
      <c r="B33" s="181"/>
      <c r="C33" s="173" t="s">
        <v>29</v>
      </c>
      <c r="D33" s="174">
        <v>6</v>
      </c>
      <c r="E33" s="172">
        <v>1</v>
      </c>
      <c r="F33" s="174">
        <v>6</v>
      </c>
      <c r="G33" s="173" t="s">
        <v>29</v>
      </c>
      <c r="H33" s="175">
        <v>1</v>
      </c>
      <c r="I33" s="176">
        <v>8</v>
      </c>
      <c r="J33" s="176">
        <f t="shared" si="0"/>
        <v>2</v>
      </c>
      <c r="K33" s="177">
        <v>4.34</v>
      </c>
      <c r="L33" s="178">
        <f t="shared" si="1"/>
        <v>34.72</v>
      </c>
      <c r="M33" s="179">
        <f t="shared" si="2"/>
        <v>37.844799999999999</v>
      </c>
      <c r="N33" s="180" t="s">
        <v>75</v>
      </c>
    </row>
    <row r="34" spans="1:14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x14ac:dyDescent="0.3">
      <c r="A35" s="171">
        <v>42982</v>
      </c>
      <c r="B35" s="181" t="s">
        <v>17</v>
      </c>
      <c r="C35" s="173" t="s">
        <v>28</v>
      </c>
      <c r="D35" s="174">
        <v>3</v>
      </c>
      <c r="E35" s="172">
        <v>1</v>
      </c>
      <c r="F35" s="174">
        <v>3</v>
      </c>
      <c r="G35" s="173" t="s">
        <v>28</v>
      </c>
      <c r="H35" s="175">
        <v>1</v>
      </c>
      <c r="I35" s="176">
        <v>3</v>
      </c>
      <c r="J35" s="176">
        <f t="shared" si="0"/>
        <v>0</v>
      </c>
      <c r="K35" s="177">
        <v>4.34</v>
      </c>
      <c r="L35" s="178">
        <f t="shared" si="1"/>
        <v>13.02</v>
      </c>
      <c r="M35" s="179">
        <f t="shared" si="2"/>
        <v>14.191800000000001</v>
      </c>
      <c r="N35" s="180" t="s">
        <v>75</v>
      </c>
    </row>
    <row r="36" spans="1:14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0</v>
      </c>
      <c r="I36" s="176">
        <v>0</v>
      </c>
      <c r="J36" s="176">
        <f t="shared" si="0"/>
        <v>-8</v>
      </c>
      <c r="K36" s="177">
        <v>0</v>
      </c>
      <c r="L36" s="178">
        <f t="shared" si="1"/>
        <v>0</v>
      </c>
      <c r="M36" s="179">
        <f t="shared" si="2"/>
        <v>0</v>
      </c>
      <c r="N36" s="180" t="s">
        <v>72</v>
      </c>
    </row>
    <row r="37" spans="1:14" x14ac:dyDescent="0.3">
      <c r="A37" s="171"/>
      <c r="B37" s="181"/>
      <c r="C37" s="173" t="s">
        <v>29</v>
      </c>
      <c r="D37" s="174">
        <v>6</v>
      </c>
      <c r="E37" s="172">
        <v>1</v>
      </c>
      <c r="F37" s="174">
        <v>6</v>
      </c>
      <c r="G37" s="173" t="s">
        <v>29</v>
      </c>
      <c r="H37" s="175">
        <v>1</v>
      </c>
      <c r="I37" s="176">
        <v>8</v>
      </c>
      <c r="J37" s="176">
        <f t="shared" si="0"/>
        <v>2</v>
      </c>
      <c r="K37" s="177">
        <v>4.34</v>
      </c>
      <c r="L37" s="178">
        <f t="shared" si="1"/>
        <v>34.72</v>
      </c>
      <c r="M37" s="179">
        <f t="shared" si="2"/>
        <v>37.844799999999999</v>
      </c>
      <c r="N37" s="180" t="s">
        <v>75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28</v>
      </c>
      <c r="D39" s="174">
        <v>3</v>
      </c>
      <c r="E39" s="172">
        <v>1</v>
      </c>
      <c r="F39" s="174">
        <v>3</v>
      </c>
      <c r="G39" s="173" t="s">
        <v>28</v>
      </c>
      <c r="H39" s="175">
        <v>1</v>
      </c>
      <c r="I39" s="176">
        <v>3</v>
      </c>
      <c r="J39" s="176">
        <f t="shared" si="0"/>
        <v>0</v>
      </c>
      <c r="K39" s="177">
        <v>4.34</v>
      </c>
      <c r="L39" s="178">
        <f t="shared" si="1"/>
        <v>13.02</v>
      </c>
      <c r="M39" s="179">
        <f t="shared" si="2"/>
        <v>14.191800000000001</v>
      </c>
      <c r="N39" s="180" t="s">
        <v>75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si="0"/>
        <v>0</v>
      </c>
      <c r="K40" s="177">
        <v>4.34</v>
      </c>
      <c r="L40" s="178">
        <f t="shared" si="1"/>
        <v>34.72</v>
      </c>
      <c r="M40" s="179">
        <f t="shared" si="2"/>
        <v>37.844799999999999</v>
      </c>
      <c r="N40" s="180" t="s">
        <v>75</v>
      </c>
    </row>
    <row r="41" spans="1:14" x14ac:dyDescent="0.3">
      <c r="A41" s="171"/>
      <c r="B41" s="181"/>
      <c r="C41" s="173" t="s">
        <v>29</v>
      </c>
      <c r="D41" s="174">
        <v>6</v>
      </c>
      <c r="E41" s="172">
        <v>1</v>
      </c>
      <c r="F41" s="174">
        <v>6</v>
      </c>
      <c r="G41" s="173" t="s">
        <v>29</v>
      </c>
      <c r="H41" s="175">
        <v>1</v>
      </c>
      <c r="I41" s="176">
        <v>8</v>
      </c>
      <c r="J41" s="176">
        <f t="shared" si="0"/>
        <v>2</v>
      </c>
      <c r="K41" s="177">
        <v>4.34</v>
      </c>
      <c r="L41" s="178">
        <f t="shared" si="1"/>
        <v>34.72</v>
      </c>
      <c r="M41" s="179">
        <f t="shared" si="2"/>
        <v>37.844799999999999</v>
      </c>
      <c r="N41" s="180" t="s">
        <v>75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28</v>
      </c>
      <c r="D43" s="174">
        <v>3</v>
      </c>
      <c r="E43" s="172">
        <v>1</v>
      </c>
      <c r="F43" s="174">
        <v>3</v>
      </c>
      <c r="G43" s="173" t="s">
        <v>28</v>
      </c>
      <c r="H43" s="175">
        <v>1</v>
      </c>
      <c r="I43" s="176">
        <v>3</v>
      </c>
      <c r="J43" s="176">
        <f t="shared" si="0"/>
        <v>0</v>
      </c>
      <c r="K43" s="177">
        <v>4.34</v>
      </c>
      <c r="L43" s="178">
        <f t="shared" si="1"/>
        <v>13.02</v>
      </c>
      <c r="M43" s="179">
        <f t="shared" si="2"/>
        <v>14.191800000000001</v>
      </c>
      <c r="N43" s="180" t="s">
        <v>75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0"/>
        <v>0</v>
      </c>
      <c r="K44" s="177">
        <v>4.34</v>
      </c>
      <c r="L44" s="178">
        <f t="shared" si="1"/>
        <v>34.72</v>
      </c>
      <c r="M44" s="179">
        <f t="shared" si="2"/>
        <v>37.844799999999999</v>
      </c>
      <c r="N44" s="180" t="s">
        <v>75</v>
      </c>
    </row>
    <row r="45" spans="1:14" x14ac:dyDescent="0.3">
      <c r="A45" s="171"/>
      <c r="B45" s="181"/>
      <c r="C45" s="173" t="s">
        <v>29</v>
      </c>
      <c r="D45" s="174">
        <v>6</v>
      </c>
      <c r="E45" s="172">
        <v>1</v>
      </c>
      <c r="F45" s="174">
        <v>6</v>
      </c>
      <c r="G45" s="173" t="s">
        <v>29</v>
      </c>
      <c r="H45" s="175">
        <v>1</v>
      </c>
      <c r="I45" s="176">
        <v>8</v>
      </c>
      <c r="J45" s="176">
        <f t="shared" si="0"/>
        <v>2</v>
      </c>
      <c r="K45" s="177">
        <v>4.34</v>
      </c>
      <c r="L45" s="178">
        <f t="shared" si="1"/>
        <v>34.72</v>
      </c>
      <c r="M45" s="179">
        <f t="shared" si="2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28</v>
      </c>
      <c r="D47" s="174">
        <v>3</v>
      </c>
      <c r="E47" s="172">
        <v>1</v>
      </c>
      <c r="F47" s="174">
        <v>3</v>
      </c>
      <c r="G47" s="173" t="s">
        <v>28</v>
      </c>
      <c r="H47" s="175">
        <v>1</v>
      </c>
      <c r="I47" s="176">
        <v>3</v>
      </c>
      <c r="J47" s="176">
        <f t="shared" si="0"/>
        <v>0</v>
      </c>
      <c r="K47" s="177">
        <v>4.34</v>
      </c>
      <c r="L47" s="178">
        <f t="shared" si="1"/>
        <v>13.02</v>
      </c>
      <c r="M47" s="179">
        <f t="shared" si="2"/>
        <v>14.191800000000001</v>
      </c>
      <c r="N47" s="180" t="s">
        <v>75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0"/>
        <v>0</v>
      </c>
      <c r="K48" s="177">
        <v>4.34</v>
      </c>
      <c r="L48" s="178">
        <f t="shared" si="1"/>
        <v>34.72</v>
      </c>
      <c r="M48" s="179">
        <f t="shared" si="2"/>
        <v>37.844799999999999</v>
      </c>
      <c r="N48" s="180" t="s">
        <v>75</v>
      </c>
    </row>
    <row r="49" spans="1:14" x14ac:dyDescent="0.3">
      <c r="A49" s="171"/>
      <c r="B49" s="181"/>
      <c r="C49" s="173" t="s">
        <v>29</v>
      </c>
      <c r="D49" s="174">
        <v>6</v>
      </c>
      <c r="E49" s="172">
        <v>1</v>
      </c>
      <c r="F49" s="174">
        <v>6</v>
      </c>
      <c r="G49" s="173" t="s">
        <v>29</v>
      </c>
      <c r="H49" s="175">
        <v>1</v>
      </c>
      <c r="I49" s="176">
        <v>8</v>
      </c>
      <c r="J49" s="176">
        <f t="shared" si="0"/>
        <v>2</v>
      </c>
      <c r="K49" s="177">
        <v>4.34</v>
      </c>
      <c r="L49" s="178">
        <f t="shared" si="1"/>
        <v>34.72</v>
      </c>
      <c r="M49" s="179">
        <f t="shared" si="2"/>
        <v>37.844799999999999</v>
      </c>
      <c r="N49" s="180" t="s">
        <v>75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28</v>
      </c>
      <c r="D51" s="174">
        <v>3</v>
      </c>
      <c r="E51" s="172">
        <v>1</v>
      </c>
      <c r="F51" s="174">
        <v>3</v>
      </c>
      <c r="G51" s="173" t="s">
        <v>28</v>
      </c>
      <c r="H51" s="175">
        <v>1</v>
      </c>
      <c r="I51" s="176">
        <v>3</v>
      </c>
      <c r="J51" s="176">
        <f t="shared" si="0"/>
        <v>0</v>
      </c>
      <c r="K51" s="177">
        <v>4.34</v>
      </c>
      <c r="L51" s="178">
        <f t="shared" si="1"/>
        <v>13.02</v>
      </c>
      <c r="M51" s="179">
        <f t="shared" si="2"/>
        <v>14.191800000000001</v>
      </c>
      <c r="N51" s="180" t="s">
        <v>75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0"/>
        <v>0</v>
      </c>
      <c r="K52" s="177">
        <v>4.34</v>
      </c>
      <c r="L52" s="178">
        <f t="shared" si="1"/>
        <v>34.72</v>
      </c>
      <c r="M52" s="179">
        <f t="shared" si="2"/>
        <v>37.844799999999999</v>
      </c>
      <c r="N52" s="180" t="s">
        <v>75</v>
      </c>
    </row>
    <row r="53" spans="1:14" x14ac:dyDescent="0.3">
      <c r="A53" s="171"/>
      <c r="B53" s="181"/>
      <c r="C53" s="173" t="s">
        <v>29</v>
      </c>
      <c r="D53" s="174">
        <v>6</v>
      </c>
      <c r="E53" s="172">
        <v>1</v>
      </c>
      <c r="F53" s="174">
        <v>6</v>
      </c>
      <c r="G53" s="173" t="s">
        <v>29</v>
      </c>
      <c r="H53" s="175">
        <v>1</v>
      </c>
      <c r="I53" s="176">
        <v>8</v>
      </c>
      <c r="J53" s="176">
        <f t="shared" si="0"/>
        <v>2</v>
      </c>
      <c r="K53" s="177">
        <v>4.34</v>
      </c>
      <c r="L53" s="178">
        <f t="shared" si="1"/>
        <v>34.72</v>
      </c>
      <c r="M53" s="179">
        <f t="shared" si="2"/>
        <v>37.844799999999999</v>
      </c>
      <c r="N53" s="180" t="s">
        <v>75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28</v>
      </c>
      <c r="D55" s="174">
        <v>3</v>
      </c>
      <c r="E55" s="172">
        <v>1</v>
      </c>
      <c r="F55" s="174">
        <v>3</v>
      </c>
      <c r="G55" s="173" t="s">
        <v>28</v>
      </c>
      <c r="H55" s="175">
        <v>1</v>
      </c>
      <c r="I55" s="176">
        <v>3</v>
      </c>
      <c r="J55" s="176">
        <f t="shared" si="0"/>
        <v>0</v>
      </c>
      <c r="K55" s="177">
        <v>4.34</v>
      </c>
      <c r="L55" s="178">
        <f t="shared" si="1"/>
        <v>13.02</v>
      </c>
      <c r="M55" s="179">
        <f t="shared" si="2"/>
        <v>14.191800000000001</v>
      </c>
      <c r="N55" s="180" t="s">
        <v>75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0"/>
        <v>0</v>
      </c>
      <c r="K56" s="177">
        <v>4.34</v>
      </c>
      <c r="L56" s="178">
        <f t="shared" si="1"/>
        <v>34.72</v>
      </c>
      <c r="M56" s="179">
        <f t="shared" si="2"/>
        <v>37.844799999999999</v>
      </c>
      <c r="N56" s="180" t="s">
        <v>75</v>
      </c>
    </row>
    <row r="57" spans="1:14" x14ac:dyDescent="0.3">
      <c r="A57" s="171"/>
      <c r="B57" s="181"/>
      <c r="C57" s="173" t="s">
        <v>29</v>
      </c>
      <c r="D57" s="174">
        <v>6</v>
      </c>
      <c r="E57" s="172">
        <v>1</v>
      </c>
      <c r="F57" s="174">
        <v>6</v>
      </c>
      <c r="G57" s="173" t="s">
        <v>29</v>
      </c>
      <c r="H57" s="175">
        <v>1</v>
      </c>
      <c r="I57" s="176">
        <v>8</v>
      </c>
      <c r="J57" s="176">
        <f t="shared" si="0"/>
        <v>2</v>
      </c>
      <c r="K57" s="177">
        <v>4.34</v>
      </c>
      <c r="L57" s="178">
        <f t="shared" si="1"/>
        <v>34.72</v>
      </c>
      <c r="M57" s="179">
        <f t="shared" si="2"/>
        <v>37.844799999999999</v>
      </c>
      <c r="N57" s="180" t="s">
        <v>75</v>
      </c>
    </row>
    <row r="58" spans="1:14" x14ac:dyDescent="0.3">
      <c r="A58" s="194"/>
      <c r="B58" s="195"/>
      <c r="C58" s="196"/>
      <c r="D58" s="197"/>
      <c r="E58" s="198"/>
      <c r="F58" s="198"/>
      <c r="G58" s="196"/>
      <c r="H58" s="199"/>
      <c r="I58" s="200"/>
      <c r="J58" s="187"/>
      <c r="K58" s="201"/>
      <c r="L58" s="189"/>
      <c r="M58" s="190"/>
      <c r="N58" s="202"/>
    </row>
    <row r="59" spans="1:14" x14ac:dyDescent="0.3">
      <c r="A59" s="171" t="s">
        <v>202</v>
      </c>
      <c r="B59" s="181" t="s">
        <v>15</v>
      </c>
      <c r="C59" s="173" t="s">
        <v>28</v>
      </c>
      <c r="D59" s="174">
        <v>3</v>
      </c>
      <c r="E59" s="172">
        <v>1</v>
      </c>
      <c r="F59" s="174">
        <v>3</v>
      </c>
      <c r="G59" s="173" t="s">
        <v>28</v>
      </c>
      <c r="H59" s="175">
        <v>1</v>
      </c>
      <c r="I59" s="176">
        <v>3</v>
      </c>
      <c r="J59" s="176">
        <f t="shared" si="0"/>
        <v>0</v>
      </c>
      <c r="K59" s="177">
        <v>6</v>
      </c>
      <c r="L59" s="178">
        <f t="shared" si="1"/>
        <v>18</v>
      </c>
      <c r="M59" s="179">
        <f t="shared" si="2"/>
        <v>19.62</v>
      </c>
      <c r="N59" s="180" t="s">
        <v>86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0"/>
        <v>0</v>
      </c>
      <c r="K60" s="177">
        <v>4.34</v>
      </c>
      <c r="L60" s="178">
        <f t="shared" si="1"/>
        <v>34.72</v>
      </c>
      <c r="M60" s="179">
        <f t="shared" si="2"/>
        <v>37.844799999999999</v>
      </c>
      <c r="N60" s="180" t="s">
        <v>75</v>
      </c>
    </row>
    <row r="61" spans="1:14" x14ac:dyDescent="0.3">
      <c r="A61" s="171"/>
      <c r="B61" s="181"/>
      <c r="C61" s="173" t="s">
        <v>80</v>
      </c>
      <c r="D61" s="174">
        <v>6</v>
      </c>
      <c r="E61" s="172">
        <v>1</v>
      </c>
      <c r="F61" s="174">
        <v>6</v>
      </c>
      <c r="G61" s="173" t="s">
        <v>80</v>
      </c>
      <c r="H61" s="175">
        <v>1</v>
      </c>
      <c r="I61" s="176">
        <v>8</v>
      </c>
      <c r="J61" s="176">
        <f t="shared" si="0"/>
        <v>2</v>
      </c>
      <c r="K61" s="177">
        <v>4.34</v>
      </c>
      <c r="L61" s="178">
        <f t="shared" si="1"/>
        <v>34.72</v>
      </c>
      <c r="M61" s="179">
        <f t="shared" si="2"/>
        <v>37.844799999999999</v>
      </c>
      <c r="N61" s="180" t="s">
        <v>75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ht="15" thickBot="1" x14ac:dyDescent="0.35">
      <c r="A63" s="182"/>
      <c r="B63" s="183"/>
      <c r="C63" s="184"/>
      <c r="D63" s="185"/>
      <c r="E63" s="183"/>
      <c r="F63" s="183"/>
      <c r="G63" s="184"/>
      <c r="H63" s="186"/>
      <c r="I63" s="187"/>
      <c r="J63" s="187"/>
      <c r="K63" s="188"/>
      <c r="L63" s="189"/>
      <c r="M63" s="190"/>
      <c r="N63" s="191"/>
    </row>
    <row r="64" spans="1:14" ht="18" thickBot="1" x14ac:dyDescent="0.35">
      <c r="A64" s="217" t="s">
        <v>144</v>
      </c>
      <c r="B64" s="218"/>
      <c r="C64" s="218"/>
      <c r="D64" s="219"/>
      <c r="E64" s="95"/>
      <c r="F64" s="96">
        <f>SUM(F3:F63)</f>
        <v>255</v>
      </c>
      <c r="G64" s="95"/>
      <c r="H64" s="97"/>
      <c r="I64" s="98">
        <f>SUM(I3:I63)</f>
        <v>266</v>
      </c>
      <c r="J64" s="98">
        <f>SUM(J3:J63)</f>
        <v>11</v>
      </c>
      <c r="K64" s="99"/>
      <c r="L64" s="99">
        <f>SUM(L3:L63)</f>
        <v>1172.7000000000003</v>
      </c>
      <c r="M64" s="100">
        <f>SUM(M3:M63)</f>
        <v>1278.2430000000004</v>
      </c>
      <c r="N64" s="101" t="s">
        <v>23</v>
      </c>
    </row>
  </sheetData>
  <mergeCells count="2">
    <mergeCell ref="A1:N1"/>
    <mergeCell ref="A64:D6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95"/>
  <sheetViews>
    <sheetView topLeftCell="A73" workbookViewId="0">
      <selection activeCell="G97" sqref="G97"/>
    </sheetView>
  </sheetViews>
  <sheetFormatPr defaultRowHeight="14.4" x14ac:dyDescent="0.3"/>
  <cols>
    <col min="2" max="2" width="10.44140625" customWidth="1"/>
    <col min="3" max="3" width="12.5546875" customWidth="1"/>
    <col min="4" max="4" width="12.109375" customWidth="1"/>
    <col min="7" max="7" width="10.88671875" customWidth="1"/>
    <col min="9" max="9" width="10.33203125" customWidth="1"/>
    <col min="10" max="10" width="10" customWidth="1"/>
    <col min="11" max="11" width="11" customWidth="1"/>
    <col min="12" max="12" width="10.6640625" customWidth="1"/>
    <col min="13" max="13" width="13.33203125" customWidth="1"/>
    <col min="14" max="14" width="40.109375" customWidth="1"/>
  </cols>
  <sheetData>
    <row r="1" spans="1:15" ht="18.600000000000001" thickBot="1" x14ac:dyDescent="0.4">
      <c r="A1" s="220" t="s">
        <v>96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15" ht="25.2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15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1</v>
      </c>
      <c r="F3" s="174">
        <v>5</v>
      </c>
      <c r="G3" s="173" t="s">
        <v>27</v>
      </c>
      <c r="H3" s="175">
        <v>1</v>
      </c>
      <c r="I3" s="176">
        <v>5</v>
      </c>
      <c r="J3" s="176">
        <f t="shared" ref="J3:J7" si="0">I3-F3</f>
        <v>0</v>
      </c>
      <c r="K3" s="177">
        <v>6</v>
      </c>
      <c r="L3" s="178">
        <f>SUM(I3*K3)</f>
        <v>30</v>
      </c>
      <c r="M3" s="179">
        <f t="shared" ref="M3:M7" si="1">SUM(I3*K3*1.09)</f>
        <v>32.700000000000003</v>
      </c>
      <c r="N3" s="180" t="s">
        <v>89</v>
      </c>
    </row>
    <row r="4" spans="1:15" x14ac:dyDescent="0.3">
      <c r="A4" s="171"/>
      <c r="B4" s="172"/>
      <c r="C4" s="173" t="s">
        <v>28</v>
      </c>
      <c r="D4" s="174">
        <v>3</v>
      </c>
      <c r="E4" s="172">
        <v>2</v>
      </c>
      <c r="F4" s="174">
        <v>6</v>
      </c>
      <c r="G4" s="173" t="s">
        <v>28</v>
      </c>
      <c r="H4" s="175">
        <v>1</v>
      </c>
      <c r="I4" s="176">
        <v>3</v>
      </c>
      <c r="J4" s="176">
        <f t="shared" si="0"/>
        <v>-3</v>
      </c>
      <c r="K4" s="177">
        <v>6</v>
      </c>
      <c r="L4" s="178">
        <f t="shared" ref="L4:L7" si="2">SUM(I4*K4)</f>
        <v>18</v>
      </c>
      <c r="M4" s="179">
        <f t="shared" si="1"/>
        <v>19.62</v>
      </c>
      <c r="N4" s="180" t="s">
        <v>86</v>
      </c>
    </row>
    <row r="5" spans="1:15" x14ac:dyDescent="0.3">
      <c r="A5" s="171"/>
      <c r="B5" s="181"/>
      <c r="C5" s="173" t="s">
        <v>79</v>
      </c>
      <c r="D5" s="174">
        <v>8</v>
      </c>
      <c r="E5" s="172">
        <v>2</v>
      </c>
      <c r="F5" s="174">
        <v>16</v>
      </c>
      <c r="G5" s="173" t="s">
        <v>79</v>
      </c>
      <c r="H5" s="175">
        <v>2</v>
      </c>
      <c r="I5" s="176">
        <v>11</v>
      </c>
      <c r="J5" s="176">
        <f t="shared" si="0"/>
        <v>-5</v>
      </c>
      <c r="K5" s="177">
        <v>6</v>
      </c>
      <c r="L5" s="178">
        <f t="shared" si="2"/>
        <v>66</v>
      </c>
      <c r="M5" s="179">
        <f t="shared" si="1"/>
        <v>71.940000000000012</v>
      </c>
      <c r="N5" s="180" t="s">
        <v>133</v>
      </c>
      <c r="O5" s="116"/>
    </row>
    <row r="6" spans="1:15" x14ac:dyDescent="0.3">
      <c r="A6" s="171"/>
      <c r="B6" s="181"/>
      <c r="C6" s="173" t="s">
        <v>29</v>
      </c>
      <c r="D6" s="174">
        <v>6</v>
      </c>
      <c r="E6" s="172">
        <v>2</v>
      </c>
      <c r="F6" s="174">
        <v>12</v>
      </c>
      <c r="G6" s="173" t="s">
        <v>29</v>
      </c>
      <c r="H6" s="175">
        <v>1</v>
      </c>
      <c r="I6" s="176">
        <v>6</v>
      </c>
      <c r="J6" s="176">
        <f t="shared" si="0"/>
        <v>-6</v>
      </c>
      <c r="K6" s="177">
        <v>6</v>
      </c>
      <c r="L6" s="178">
        <f t="shared" si="2"/>
        <v>36</v>
      </c>
      <c r="M6" s="179">
        <f t="shared" si="1"/>
        <v>39.24</v>
      </c>
      <c r="N6" s="180" t="s">
        <v>86</v>
      </c>
    </row>
    <row r="7" spans="1:15" x14ac:dyDescent="0.3">
      <c r="A7" s="171"/>
      <c r="B7" s="181"/>
      <c r="C7" s="173" t="s">
        <v>30</v>
      </c>
      <c r="D7" s="174">
        <v>2</v>
      </c>
      <c r="E7" s="172">
        <v>1</v>
      </c>
      <c r="F7" s="174">
        <v>2</v>
      </c>
      <c r="G7" s="173" t="s">
        <v>30</v>
      </c>
      <c r="H7" s="175">
        <v>1</v>
      </c>
      <c r="I7" s="176">
        <v>2</v>
      </c>
      <c r="J7" s="176">
        <f t="shared" si="0"/>
        <v>0</v>
      </c>
      <c r="K7" s="177">
        <v>6</v>
      </c>
      <c r="L7" s="178">
        <f t="shared" si="2"/>
        <v>12</v>
      </c>
      <c r="M7" s="179">
        <f t="shared" si="1"/>
        <v>13.080000000000002</v>
      </c>
      <c r="N7" s="180" t="s">
        <v>86</v>
      </c>
    </row>
    <row r="8" spans="1:15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15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1</v>
      </c>
      <c r="F9" s="174">
        <v>5</v>
      </c>
      <c r="G9" s="173" t="s">
        <v>27</v>
      </c>
      <c r="H9" s="175">
        <v>1</v>
      </c>
      <c r="I9" s="176">
        <v>5</v>
      </c>
      <c r="J9" s="176">
        <f t="shared" ref="J9:J13" si="3">I9-F9</f>
        <v>0</v>
      </c>
      <c r="K9" s="177">
        <v>6</v>
      </c>
      <c r="L9" s="178">
        <f>SUM(I9*K9)</f>
        <v>30</v>
      </c>
      <c r="M9" s="179">
        <f t="shared" ref="M9:M13" si="4">SUM(I9*K9*1.09)</f>
        <v>32.700000000000003</v>
      </c>
      <c r="N9" s="180" t="s">
        <v>86</v>
      </c>
    </row>
    <row r="10" spans="1:15" x14ac:dyDescent="0.3">
      <c r="A10" s="171"/>
      <c r="B10" s="181"/>
      <c r="C10" s="173" t="s">
        <v>28</v>
      </c>
      <c r="D10" s="174">
        <v>3</v>
      </c>
      <c r="E10" s="172">
        <v>2</v>
      </c>
      <c r="F10" s="174">
        <v>6</v>
      </c>
      <c r="G10" s="173" t="s">
        <v>28</v>
      </c>
      <c r="H10" s="175">
        <v>1</v>
      </c>
      <c r="I10" s="176">
        <v>3</v>
      </c>
      <c r="J10" s="176">
        <f t="shared" si="3"/>
        <v>-3</v>
      </c>
      <c r="K10" s="177">
        <v>6</v>
      </c>
      <c r="L10" s="178">
        <f t="shared" ref="L10:L13" si="5">SUM(I10*K10)</f>
        <v>18</v>
      </c>
      <c r="M10" s="179">
        <f t="shared" si="4"/>
        <v>19.62</v>
      </c>
      <c r="N10" s="180" t="s">
        <v>86</v>
      </c>
    </row>
    <row r="11" spans="1:15" x14ac:dyDescent="0.3">
      <c r="A11" s="171"/>
      <c r="B11" s="181"/>
      <c r="C11" s="173" t="s">
        <v>79</v>
      </c>
      <c r="D11" s="174">
        <v>8</v>
      </c>
      <c r="E11" s="172">
        <v>2</v>
      </c>
      <c r="F11" s="174">
        <v>16</v>
      </c>
      <c r="G11" s="173" t="s">
        <v>79</v>
      </c>
      <c r="H11" s="175">
        <v>1</v>
      </c>
      <c r="I11" s="176">
        <v>8</v>
      </c>
      <c r="J11" s="176">
        <f t="shared" si="3"/>
        <v>-8</v>
      </c>
      <c r="K11" s="177">
        <v>6</v>
      </c>
      <c r="L11" s="178">
        <f t="shared" si="5"/>
        <v>48</v>
      </c>
      <c r="M11" s="179">
        <f t="shared" si="4"/>
        <v>52.320000000000007</v>
      </c>
      <c r="N11" s="180" t="s">
        <v>89</v>
      </c>
    </row>
    <row r="12" spans="1:15" x14ac:dyDescent="0.3">
      <c r="A12" s="171"/>
      <c r="B12" s="72"/>
      <c r="C12" s="173" t="s">
        <v>29</v>
      </c>
      <c r="D12" s="174">
        <v>6</v>
      </c>
      <c r="E12" s="172">
        <v>2</v>
      </c>
      <c r="F12" s="174">
        <v>12</v>
      </c>
      <c r="G12" s="173" t="s">
        <v>29</v>
      </c>
      <c r="H12" s="175">
        <v>2</v>
      </c>
      <c r="I12" s="176">
        <v>10</v>
      </c>
      <c r="J12" s="176">
        <f t="shared" si="3"/>
        <v>-2</v>
      </c>
      <c r="K12" s="177">
        <v>6</v>
      </c>
      <c r="L12" s="178">
        <f t="shared" si="5"/>
        <v>60</v>
      </c>
      <c r="M12" s="179">
        <f t="shared" si="4"/>
        <v>65.400000000000006</v>
      </c>
      <c r="N12" s="180" t="s">
        <v>87</v>
      </c>
    </row>
    <row r="13" spans="1:15" x14ac:dyDescent="0.3">
      <c r="A13" s="171"/>
      <c r="B13" s="172"/>
      <c r="C13" s="173" t="s">
        <v>30</v>
      </c>
      <c r="D13" s="174">
        <v>2</v>
      </c>
      <c r="E13" s="172">
        <v>1</v>
      </c>
      <c r="F13" s="174">
        <v>2</v>
      </c>
      <c r="G13" s="173" t="s">
        <v>30</v>
      </c>
      <c r="H13" s="175">
        <v>0</v>
      </c>
      <c r="I13" s="176">
        <v>0</v>
      </c>
      <c r="J13" s="176">
        <f t="shared" si="3"/>
        <v>-2</v>
      </c>
      <c r="K13" s="177">
        <v>0</v>
      </c>
      <c r="L13" s="178">
        <f t="shared" si="5"/>
        <v>0</v>
      </c>
      <c r="M13" s="179">
        <f t="shared" si="4"/>
        <v>0</v>
      </c>
      <c r="N13" s="180" t="s">
        <v>72</v>
      </c>
    </row>
    <row r="14" spans="1:15" x14ac:dyDescent="0.3">
      <c r="A14" s="182"/>
      <c r="B14" s="18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15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1</v>
      </c>
      <c r="F15" s="174">
        <v>5</v>
      </c>
      <c r="G15" s="173" t="s">
        <v>27</v>
      </c>
      <c r="H15" s="175">
        <v>1</v>
      </c>
      <c r="I15" s="176">
        <v>5</v>
      </c>
      <c r="J15" s="176">
        <f t="shared" ref="J15:J19" si="6">I15-F15</f>
        <v>0</v>
      </c>
      <c r="K15" s="177">
        <v>6</v>
      </c>
      <c r="L15" s="178">
        <f>SUM(I15*K15)</f>
        <v>30</v>
      </c>
      <c r="M15" s="179">
        <f t="shared" ref="M15:M25" si="7">SUM(I15*K15*1.09)</f>
        <v>32.700000000000003</v>
      </c>
      <c r="N15" s="180" t="s">
        <v>86</v>
      </c>
    </row>
    <row r="16" spans="1:15" x14ac:dyDescent="0.3">
      <c r="A16" s="171"/>
      <c r="B16" s="72"/>
      <c r="C16" s="173" t="s">
        <v>28</v>
      </c>
      <c r="D16" s="174">
        <v>3</v>
      </c>
      <c r="E16" s="172">
        <v>2</v>
      </c>
      <c r="F16" s="174">
        <v>6</v>
      </c>
      <c r="G16" s="173" t="s">
        <v>28</v>
      </c>
      <c r="H16" s="175">
        <v>1</v>
      </c>
      <c r="I16" s="176">
        <v>3</v>
      </c>
      <c r="J16" s="176">
        <f t="shared" si="6"/>
        <v>-3</v>
      </c>
      <c r="K16" s="177">
        <v>6</v>
      </c>
      <c r="L16" s="178">
        <f t="shared" ref="L16:L22" si="8">SUM(I16*K16)</f>
        <v>18</v>
      </c>
      <c r="M16" s="179">
        <f t="shared" si="7"/>
        <v>19.62</v>
      </c>
      <c r="N16" s="180" t="s">
        <v>86</v>
      </c>
    </row>
    <row r="17" spans="1:14" x14ac:dyDescent="0.3">
      <c r="A17" s="171"/>
      <c r="B17" s="172"/>
      <c r="C17" s="173" t="s">
        <v>79</v>
      </c>
      <c r="D17" s="174">
        <v>8</v>
      </c>
      <c r="E17" s="172">
        <v>2</v>
      </c>
      <c r="F17" s="174">
        <v>16</v>
      </c>
      <c r="G17" s="173" t="s">
        <v>79</v>
      </c>
      <c r="H17" s="175">
        <v>2</v>
      </c>
      <c r="I17" s="176">
        <v>11</v>
      </c>
      <c r="J17" s="176">
        <f t="shared" si="6"/>
        <v>-5</v>
      </c>
      <c r="K17" s="177">
        <v>6</v>
      </c>
      <c r="L17" s="178">
        <f t="shared" si="8"/>
        <v>66</v>
      </c>
      <c r="M17" s="179">
        <f t="shared" si="7"/>
        <v>71.940000000000012</v>
      </c>
      <c r="N17" s="180" t="s">
        <v>149</v>
      </c>
    </row>
    <row r="18" spans="1:14" x14ac:dyDescent="0.3">
      <c r="A18" s="171"/>
      <c r="B18" s="181"/>
      <c r="C18" s="173" t="s">
        <v>29</v>
      </c>
      <c r="D18" s="174">
        <v>6</v>
      </c>
      <c r="E18" s="172">
        <v>2</v>
      </c>
      <c r="F18" s="174">
        <v>12</v>
      </c>
      <c r="G18" s="173" t="s">
        <v>29</v>
      </c>
      <c r="H18" s="175">
        <v>1</v>
      </c>
      <c r="I18" s="176">
        <v>6</v>
      </c>
      <c r="J18" s="176">
        <f t="shared" si="6"/>
        <v>-6</v>
      </c>
      <c r="K18" s="177">
        <v>6</v>
      </c>
      <c r="L18" s="178">
        <f t="shared" si="8"/>
        <v>36</v>
      </c>
      <c r="M18" s="179">
        <f t="shared" si="7"/>
        <v>39.24</v>
      </c>
      <c r="N18" s="180" t="s">
        <v>89</v>
      </c>
    </row>
    <row r="19" spans="1:14" x14ac:dyDescent="0.3">
      <c r="A19" s="171"/>
      <c r="B19" s="72"/>
      <c r="C19" s="173" t="s">
        <v>30</v>
      </c>
      <c r="D19" s="174">
        <v>2</v>
      </c>
      <c r="E19" s="172">
        <v>1</v>
      </c>
      <c r="F19" s="174">
        <v>2</v>
      </c>
      <c r="G19" s="173" t="s">
        <v>30</v>
      </c>
      <c r="H19" s="175">
        <v>1</v>
      </c>
      <c r="I19" s="176">
        <v>2</v>
      </c>
      <c r="J19" s="176">
        <f t="shared" si="6"/>
        <v>0</v>
      </c>
      <c r="K19" s="177">
        <v>6</v>
      </c>
      <c r="L19" s="178">
        <f t="shared" si="8"/>
        <v>12</v>
      </c>
      <c r="M19" s="179">
        <f t="shared" si="7"/>
        <v>13.080000000000002</v>
      </c>
      <c r="N19" s="180" t="s">
        <v>86</v>
      </c>
    </row>
    <row r="20" spans="1:14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4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1</v>
      </c>
      <c r="F21" s="174">
        <v>5</v>
      </c>
      <c r="G21" s="173" t="s">
        <v>27</v>
      </c>
      <c r="H21" s="175">
        <v>1</v>
      </c>
      <c r="I21" s="176">
        <v>5</v>
      </c>
      <c r="J21" s="176">
        <f t="shared" ref="J21:J25" si="9">I21-F21</f>
        <v>0</v>
      </c>
      <c r="K21" s="177">
        <v>6</v>
      </c>
      <c r="L21" s="178">
        <f t="shared" si="8"/>
        <v>30</v>
      </c>
      <c r="M21" s="179">
        <f t="shared" si="7"/>
        <v>32.700000000000003</v>
      </c>
      <c r="N21" s="180" t="s">
        <v>86</v>
      </c>
    </row>
    <row r="22" spans="1:14" x14ac:dyDescent="0.3">
      <c r="A22" s="171"/>
      <c r="B22" s="172"/>
      <c r="C22" s="173" t="s">
        <v>28</v>
      </c>
      <c r="D22" s="174">
        <v>3</v>
      </c>
      <c r="E22" s="172">
        <v>2</v>
      </c>
      <c r="F22" s="174">
        <v>6</v>
      </c>
      <c r="G22" s="173" t="s">
        <v>28</v>
      </c>
      <c r="H22" s="175">
        <v>1</v>
      </c>
      <c r="I22" s="176">
        <v>3</v>
      </c>
      <c r="J22" s="176">
        <f t="shared" si="9"/>
        <v>-3</v>
      </c>
      <c r="K22" s="177">
        <v>6</v>
      </c>
      <c r="L22" s="178">
        <f t="shared" si="8"/>
        <v>18</v>
      </c>
      <c r="M22" s="179">
        <f t="shared" si="7"/>
        <v>19.62</v>
      </c>
      <c r="N22" s="180" t="s">
        <v>86</v>
      </c>
    </row>
    <row r="23" spans="1:14" x14ac:dyDescent="0.3">
      <c r="A23" s="171"/>
      <c r="B23" s="72"/>
      <c r="C23" s="173" t="s">
        <v>79</v>
      </c>
      <c r="D23" s="174">
        <v>8</v>
      </c>
      <c r="E23" s="172">
        <v>2</v>
      </c>
      <c r="F23" s="174">
        <v>16</v>
      </c>
      <c r="G23" s="173" t="s">
        <v>79</v>
      </c>
      <c r="H23" s="175">
        <v>2</v>
      </c>
      <c r="I23" s="176">
        <v>16</v>
      </c>
      <c r="J23" s="176">
        <f t="shared" si="9"/>
        <v>0</v>
      </c>
      <c r="K23" s="177">
        <v>6</v>
      </c>
      <c r="L23" s="178">
        <f>SUM(I23*K23)</f>
        <v>96</v>
      </c>
      <c r="M23" s="179">
        <f t="shared" si="7"/>
        <v>104.64000000000001</v>
      </c>
      <c r="N23" s="180" t="s">
        <v>87</v>
      </c>
    </row>
    <row r="24" spans="1:14" x14ac:dyDescent="0.3">
      <c r="A24" s="171"/>
      <c r="B24" s="172"/>
      <c r="C24" s="173" t="s">
        <v>29</v>
      </c>
      <c r="D24" s="174">
        <v>6</v>
      </c>
      <c r="E24" s="172">
        <v>2</v>
      </c>
      <c r="F24" s="174">
        <v>12</v>
      </c>
      <c r="G24" s="173" t="s">
        <v>29</v>
      </c>
      <c r="H24" s="175">
        <v>1</v>
      </c>
      <c r="I24" s="176">
        <v>6</v>
      </c>
      <c r="J24" s="176">
        <f t="shared" si="9"/>
        <v>-6</v>
      </c>
      <c r="K24" s="177">
        <v>6</v>
      </c>
      <c r="L24" s="178">
        <f>SUM(I24*K24)</f>
        <v>36</v>
      </c>
      <c r="M24" s="179">
        <f t="shared" si="7"/>
        <v>39.24</v>
      </c>
      <c r="N24" s="180" t="s">
        <v>89</v>
      </c>
    </row>
    <row r="25" spans="1:14" x14ac:dyDescent="0.3">
      <c r="A25" s="171"/>
      <c r="B25" s="172"/>
      <c r="C25" s="173" t="s">
        <v>30</v>
      </c>
      <c r="D25" s="174">
        <v>2</v>
      </c>
      <c r="E25" s="172">
        <v>1</v>
      </c>
      <c r="F25" s="174">
        <v>2</v>
      </c>
      <c r="G25" s="173" t="s">
        <v>30</v>
      </c>
      <c r="H25" s="175">
        <v>1</v>
      </c>
      <c r="I25" s="176">
        <v>2</v>
      </c>
      <c r="J25" s="176">
        <f t="shared" si="9"/>
        <v>0</v>
      </c>
      <c r="K25" s="177">
        <v>6</v>
      </c>
      <c r="L25" s="178">
        <f t="shared" ref="L25" si="10">SUM(I25*K25)</f>
        <v>12</v>
      </c>
      <c r="M25" s="179">
        <f t="shared" si="7"/>
        <v>13.080000000000002</v>
      </c>
      <c r="N25" s="180" t="s">
        <v>89</v>
      </c>
    </row>
    <row r="26" spans="1:14" x14ac:dyDescent="0.3">
      <c r="A26" s="182"/>
      <c r="B26" s="193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1</v>
      </c>
      <c r="F27" s="174">
        <v>5</v>
      </c>
      <c r="G27" s="173" t="s">
        <v>27</v>
      </c>
      <c r="H27" s="175">
        <v>1</v>
      </c>
      <c r="I27" s="176">
        <v>5</v>
      </c>
      <c r="J27" s="176">
        <f t="shared" ref="J27:J33" si="11">I27-F27</f>
        <v>0</v>
      </c>
      <c r="K27" s="177">
        <v>6</v>
      </c>
      <c r="L27" s="178">
        <f>SUM(I27*K27)</f>
        <v>30</v>
      </c>
      <c r="M27" s="179">
        <f t="shared" ref="M27:M67" si="12">SUM(I27*K27*1.09)</f>
        <v>32.700000000000003</v>
      </c>
      <c r="N27" s="180" t="s">
        <v>86</v>
      </c>
    </row>
    <row r="28" spans="1:14" x14ac:dyDescent="0.3">
      <c r="A28" s="171"/>
      <c r="B28" s="181"/>
      <c r="C28" s="173" t="s">
        <v>28</v>
      </c>
      <c r="D28" s="174">
        <v>3</v>
      </c>
      <c r="E28" s="172">
        <v>2</v>
      </c>
      <c r="F28" s="174">
        <v>6</v>
      </c>
      <c r="G28" s="173" t="s">
        <v>28</v>
      </c>
      <c r="H28" s="175">
        <v>1</v>
      </c>
      <c r="I28" s="176">
        <v>3</v>
      </c>
      <c r="J28" s="176">
        <f t="shared" si="11"/>
        <v>-3</v>
      </c>
      <c r="K28" s="177">
        <v>6</v>
      </c>
      <c r="L28" s="178">
        <f t="shared" ref="L28:L31" si="13">SUM(I28*K28)</f>
        <v>18</v>
      </c>
      <c r="M28" s="179">
        <f t="shared" si="12"/>
        <v>19.62</v>
      </c>
      <c r="N28" s="180" t="s">
        <v>86</v>
      </c>
    </row>
    <row r="29" spans="1:14" x14ac:dyDescent="0.3">
      <c r="A29" s="171"/>
      <c r="B29" s="181"/>
      <c r="C29" s="173" t="s">
        <v>79</v>
      </c>
      <c r="D29" s="174">
        <v>8</v>
      </c>
      <c r="E29" s="172">
        <v>2</v>
      </c>
      <c r="F29" s="174">
        <v>16</v>
      </c>
      <c r="G29" s="173" t="s">
        <v>79</v>
      </c>
      <c r="H29" s="175">
        <v>1</v>
      </c>
      <c r="I29" s="176">
        <v>8</v>
      </c>
      <c r="J29" s="176">
        <f t="shared" si="11"/>
        <v>-8</v>
      </c>
      <c r="K29" s="177">
        <v>6</v>
      </c>
      <c r="L29" s="178">
        <f t="shared" si="13"/>
        <v>48</v>
      </c>
      <c r="M29" s="179">
        <f t="shared" si="12"/>
        <v>52.320000000000007</v>
      </c>
      <c r="N29" s="180" t="s">
        <v>86</v>
      </c>
    </row>
    <row r="30" spans="1:14" x14ac:dyDescent="0.3">
      <c r="A30" s="171"/>
      <c r="B30" s="181"/>
      <c r="C30" s="173" t="s">
        <v>29</v>
      </c>
      <c r="D30" s="174">
        <v>6</v>
      </c>
      <c r="E30" s="172">
        <v>2</v>
      </c>
      <c r="F30" s="174">
        <v>12</v>
      </c>
      <c r="G30" s="173" t="s">
        <v>29</v>
      </c>
      <c r="H30" s="175">
        <v>2</v>
      </c>
      <c r="I30" s="176">
        <v>12</v>
      </c>
      <c r="J30" s="176">
        <f t="shared" si="11"/>
        <v>0</v>
      </c>
      <c r="K30" s="177">
        <v>6</v>
      </c>
      <c r="L30" s="178">
        <f t="shared" si="13"/>
        <v>72</v>
      </c>
      <c r="M30" s="179">
        <f t="shared" si="12"/>
        <v>78.48</v>
      </c>
      <c r="N30" s="180" t="s">
        <v>91</v>
      </c>
    </row>
    <row r="31" spans="1:14" x14ac:dyDescent="0.3">
      <c r="A31" s="171"/>
      <c r="B31" s="181"/>
      <c r="C31" s="173" t="s">
        <v>30</v>
      </c>
      <c r="D31" s="174">
        <v>2</v>
      </c>
      <c r="E31" s="172">
        <v>1</v>
      </c>
      <c r="F31" s="174">
        <v>2</v>
      </c>
      <c r="G31" s="173" t="s">
        <v>30</v>
      </c>
      <c r="H31" s="175">
        <v>1</v>
      </c>
      <c r="I31" s="176">
        <v>2</v>
      </c>
      <c r="J31" s="176">
        <f t="shared" si="11"/>
        <v>0</v>
      </c>
      <c r="K31" s="177">
        <v>6</v>
      </c>
      <c r="L31" s="178">
        <f t="shared" si="13"/>
        <v>12</v>
      </c>
      <c r="M31" s="179">
        <f t="shared" si="12"/>
        <v>13.080000000000002</v>
      </c>
      <c r="N31" s="180" t="s">
        <v>89</v>
      </c>
    </row>
    <row r="32" spans="1:14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4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1</v>
      </c>
      <c r="F33" s="174">
        <v>5</v>
      </c>
      <c r="G33" s="173" t="s">
        <v>27</v>
      </c>
      <c r="H33" s="175">
        <v>1</v>
      </c>
      <c r="I33" s="176">
        <v>5</v>
      </c>
      <c r="J33" s="176">
        <f t="shared" si="11"/>
        <v>0</v>
      </c>
      <c r="K33" s="177">
        <v>6</v>
      </c>
      <c r="L33" s="178">
        <f>SUM(I33*K33)</f>
        <v>30</v>
      </c>
      <c r="M33" s="179">
        <f t="shared" si="12"/>
        <v>32.700000000000003</v>
      </c>
      <c r="N33" s="180" t="s">
        <v>89</v>
      </c>
    </row>
    <row r="34" spans="1:14" x14ac:dyDescent="0.3">
      <c r="A34" s="171"/>
      <c r="B34" s="181"/>
      <c r="C34" s="173" t="s">
        <v>28</v>
      </c>
      <c r="D34" s="174">
        <v>3</v>
      </c>
      <c r="E34" s="172">
        <v>2</v>
      </c>
      <c r="F34" s="174">
        <v>6</v>
      </c>
      <c r="G34" s="173" t="s">
        <v>28</v>
      </c>
      <c r="H34" s="175">
        <v>1</v>
      </c>
      <c r="I34" s="176">
        <v>3</v>
      </c>
      <c r="J34" s="176">
        <f t="shared" ref="J34:J37" si="14">I34-F34</f>
        <v>-3</v>
      </c>
      <c r="K34" s="177">
        <v>6</v>
      </c>
      <c r="L34" s="178">
        <f t="shared" ref="L34:L37" si="15">SUM(I34*K34)</f>
        <v>18</v>
      </c>
      <c r="M34" s="179">
        <f t="shared" si="12"/>
        <v>19.62</v>
      </c>
      <c r="N34" s="180" t="s">
        <v>86</v>
      </c>
    </row>
    <row r="35" spans="1:14" x14ac:dyDescent="0.3">
      <c r="A35" s="171"/>
      <c r="B35" s="181"/>
      <c r="C35" s="173" t="s">
        <v>79</v>
      </c>
      <c r="D35" s="174">
        <v>8</v>
      </c>
      <c r="E35" s="172">
        <v>2</v>
      </c>
      <c r="F35" s="174">
        <v>16</v>
      </c>
      <c r="G35" s="173" t="s">
        <v>79</v>
      </c>
      <c r="H35" s="175">
        <v>2</v>
      </c>
      <c r="I35" s="176">
        <v>13</v>
      </c>
      <c r="J35" s="176">
        <f t="shared" si="14"/>
        <v>-3</v>
      </c>
      <c r="K35" s="177">
        <v>6</v>
      </c>
      <c r="L35" s="178">
        <f t="shared" si="15"/>
        <v>78</v>
      </c>
      <c r="M35" s="179">
        <f t="shared" si="12"/>
        <v>85.02000000000001</v>
      </c>
      <c r="N35" s="180" t="s">
        <v>164</v>
      </c>
    </row>
    <row r="36" spans="1:14" x14ac:dyDescent="0.3">
      <c r="A36" s="171"/>
      <c r="B36" s="181"/>
      <c r="C36" s="173" t="s">
        <v>29</v>
      </c>
      <c r="D36" s="174">
        <v>6</v>
      </c>
      <c r="E36" s="172">
        <v>2</v>
      </c>
      <c r="F36" s="174">
        <v>12</v>
      </c>
      <c r="G36" s="173" t="s">
        <v>29</v>
      </c>
      <c r="H36" s="175">
        <v>2</v>
      </c>
      <c r="I36" s="176">
        <v>12</v>
      </c>
      <c r="J36" s="176">
        <f t="shared" si="14"/>
        <v>0</v>
      </c>
      <c r="K36" s="177">
        <v>6</v>
      </c>
      <c r="L36" s="178">
        <f t="shared" si="15"/>
        <v>72</v>
      </c>
      <c r="M36" s="179">
        <f t="shared" si="12"/>
        <v>78.48</v>
      </c>
      <c r="N36" s="180" t="s">
        <v>165</v>
      </c>
    </row>
    <row r="37" spans="1:14" x14ac:dyDescent="0.3">
      <c r="A37" s="171"/>
      <c r="B37" s="181"/>
      <c r="C37" s="173" t="s">
        <v>30</v>
      </c>
      <c r="D37" s="174">
        <v>2</v>
      </c>
      <c r="E37" s="172">
        <v>1</v>
      </c>
      <c r="F37" s="174">
        <v>2</v>
      </c>
      <c r="G37" s="173" t="s">
        <v>30</v>
      </c>
      <c r="H37" s="175">
        <v>1</v>
      </c>
      <c r="I37" s="176">
        <v>2</v>
      </c>
      <c r="J37" s="176">
        <f t="shared" si="14"/>
        <v>0</v>
      </c>
      <c r="K37" s="177">
        <v>6</v>
      </c>
      <c r="L37" s="178">
        <f t="shared" si="15"/>
        <v>12</v>
      </c>
      <c r="M37" s="179">
        <f t="shared" si="12"/>
        <v>13.080000000000002</v>
      </c>
      <c r="N37" s="180" t="s">
        <v>89</v>
      </c>
    </row>
    <row r="38" spans="1:14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1</v>
      </c>
      <c r="F39" s="174">
        <v>5</v>
      </c>
      <c r="G39" s="173" t="s">
        <v>27</v>
      </c>
      <c r="H39" s="175">
        <v>1</v>
      </c>
      <c r="I39" s="176">
        <v>5</v>
      </c>
      <c r="J39" s="176">
        <f t="shared" ref="J39:J43" si="16">I39-F39</f>
        <v>0</v>
      </c>
      <c r="K39" s="177">
        <v>6</v>
      </c>
      <c r="L39" s="178">
        <f>SUM(I39*K39)</f>
        <v>30</v>
      </c>
      <c r="M39" s="179">
        <f t="shared" si="12"/>
        <v>32.700000000000003</v>
      </c>
      <c r="N39" s="180" t="s">
        <v>89</v>
      </c>
    </row>
    <row r="40" spans="1:14" x14ac:dyDescent="0.3">
      <c r="A40" s="171"/>
      <c r="B40" s="181"/>
      <c r="C40" s="173" t="s">
        <v>28</v>
      </c>
      <c r="D40" s="174">
        <v>3</v>
      </c>
      <c r="E40" s="172">
        <v>2</v>
      </c>
      <c r="F40" s="174">
        <v>6</v>
      </c>
      <c r="G40" s="173" t="s">
        <v>28</v>
      </c>
      <c r="H40" s="175">
        <v>1</v>
      </c>
      <c r="I40" s="176">
        <v>3</v>
      </c>
      <c r="J40" s="176">
        <f t="shared" si="16"/>
        <v>-3</v>
      </c>
      <c r="K40" s="177">
        <v>6</v>
      </c>
      <c r="L40" s="178">
        <f t="shared" ref="L40:L43" si="17">SUM(I40*K40)</f>
        <v>18</v>
      </c>
      <c r="M40" s="179">
        <f t="shared" si="12"/>
        <v>19.62</v>
      </c>
      <c r="N40" s="180" t="s">
        <v>86</v>
      </c>
    </row>
    <row r="41" spans="1:14" x14ac:dyDescent="0.3">
      <c r="A41" s="171"/>
      <c r="B41" s="181"/>
      <c r="C41" s="173" t="s">
        <v>79</v>
      </c>
      <c r="D41" s="174">
        <v>8</v>
      </c>
      <c r="E41" s="172">
        <v>2</v>
      </c>
      <c r="F41" s="174">
        <v>16</v>
      </c>
      <c r="G41" s="173" t="s">
        <v>79</v>
      </c>
      <c r="H41" s="175">
        <v>2</v>
      </c>
      <c r="I41" s="176">
        <v>12</v>
      </c>
      <c r="J41" s="176">
        <f t="shared" si="16"/>
        <v>-4</v>
      </c>
      <c r="K41" s="177">
        <v>6</v>
      </c>
      <c r="L41" s="178">
        <f t="shared" si="17"/>
        <v>72</v>
      </c>
      <c r="M41" s="179">
        <f t="shared" si="12"/>
        <v>78.48</v>
      </c>
      <c r="N41" s="180" t="s">
        <v>95</v>
      </c>
    </row>
    <row r="42" spans="1:14" x14ac:dyDescent="0.3">
      <c r="A42" s="171"/>
      <c r="B42" s="181"/>
      <c r="C42" s="173" t="s">
        <v>29</v>
      </c>
      <c r="D42" s="174">
        <v>6</v>
      </c>
      <c r="E42" s="172">
        <v>2</v>
      </c>
      <c r="F42" s="174">
        <v>12</v>
      </c>
      <c r="G42" s="173" t="s">
        <v>29</v>
      </c>
      <c r="H42" s="175">
        <v>1</v>
      </c>
      <c r="I42" s="176">
        <v>6</v>
      </c>
      <c r="J42" s="176">
        <f t="shared" si="16"/>
        <v>-6</v>
      </c>
      <c r="K42" s="177">
        <v>6</v>
      </c>
      <c r="L42" s="178">
        <f t="shared" si="17"/>
        <v>36</v>
      </c>
      <c r="M42" s="179">
        <f t="shared" si="12"/>
        <v>39.24</v>
      </c>
      <c r="N42" s="180" t="s">
        <v>86</v>
      </c>
    </row>
    <row r="43" spans="1:14" x14ac:dyDescent="0.3">
      <c r="A43" s="171"/>
      <c r="B43" s="181"/>
      <c r="C43" s="173" t="s">
        <v>30</v>
      </c>
      <c r="D43" s="174">
        <v>2</v>
      </c>
      <c r="E43" s="172">
        <v>1</v>
      </c>
      <c r="F43" s="174">
        <v>2</v>
      </c>
      <c r="G43" s="173" t="s">
        <v>30</v>
      </c>
      <c r="H43" s="175">
        <v>1</v>
      </c>
      <c r="I43" s="176">
        <v>2</v>
      </c>
      <c r="J43" s="176">
        <f t="shared" si="16"/>
        <v>0</v>
      </c>
      <c r="K43" s="177">
        <v>6</v>
      </c>
      <c r="L43" s="178">
        <f t="shared" si="17"/>
        <v>12</v>
      </c>
      <c r="M43" s="179">
        <f t="shared" si="12"/>
        <v>13.080000000000002</v>
      </c>
      <c r="N43" s="180" t="s">
        <v>89</v>
      </c>
    </row>
    <row r="44" spans="1:14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</row>
    <row r="45" spans="1:14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1</v>
      </c>
      <c r="F45" s="174">
        <v>5</v>
      </c>
      <c r="G45" s="173" t="s">
        <v>27</v>
      </c>
      <c r="H45" s="175">
        <v>1</v>
      </c>
      <c r="I45" s="176">
        <v>5</v>
      </c>
      <c r="J45" s="176">
        <f t="shared" ref="J45:J49" si="18">I45-F45</f>
        <v>0</v>
      </c>
      <c r="K45" s="177">
        <v>6</v>
      </c>
      <c r="L45" s="178">
        <f>SUM(I45*K45)</f>
        <v>30</v>
      </c>
      <c r="M45" s="179">
        <f t="shared" si="12"/>
        <v>32.700000000000003</v>
      </c>
      <c r="N45" s="180" t="s">
        <v>86</v>
      </c>
    </row>
    <row r="46" spans="1:14" x14ac:dyDescent="0.3">
      <c r="A46" s="171"/>
      <c r="B46" s="181"/>
      <c r="C46" s="173" t="s">
        <v>28</v>
      </c>
      <c r="D46" s="174">
        <v>3</v>
      </c>
      <c r="E46" s="172">
        <v>2</v>
      </c>
      <c r="F46" s="174">
        <v>6</v>
      </c>
      <c r="G46" s="173" t="s">
        <v>28</v>
      </c>
      <c r="H46" s="175">
        <v>1</v>
      </c>
      <c r="I46" s="176">
        <v>3</v>
      </c>
      <c r="J46" s="176">
        <f t="shared" si="18"/>
        <v>-3</v>
      </c>
      <c r="K46" s="177">
        <v>6</v>
      </c>
      <c r="L46" s="178">
        <f t="shared" ref="L46:L67" si="19">SUM(I46*K46)</f>
        <v>18</v>
      </c>
      <c r="M46" s="179">
        <f t="shared" si="12"/>
        <v>19.62</v>
      </c>
      <c r="N46" s="180" t="s">
        <v>86</v>
      </c>
    </row>
    <row r="47" spans="1:14" x14ac:dyDescent="0.3">
      <c r="A47" s="171"/>
      <c r="B47" s="181"/>
      <c r="C47" s="173" t="s">
        <v>79</v>
      </c>
      <c r="D47" s="174">
        <v>8</v>
      </c>
      <c r="E47" s="172">
        <v>2</v>
      </c>
      <c r="F47" s="174">
        <v>16</v>
      </c>
      <c r="G47" s="173" t="s">
        <v>79</v>
      </c>
      <c r="H47" s="175">
        <v>1</v>
      </c>
      <c r="I47" s="176">
        <v>8</v>
      </c>
      <c r="J47" s="176">
        <f t="shared" si="18"/>
        <v>-8</v>
      </c>
      <c r="K47" s="177">
        <v>6</v>
      </c>
      <c r="L47" s="178">
        <f t="shared" si="19"/>
        <v>48</v>
      </c>
      <c r="M47" s="179">
        <f t="shared" si="12"/>
        <v>52.320000000000007</v>
      </c>
      <c r="N47" s="180" t="s">
        <v>89</v>
      </c>
    </row>
    <row r="48" spans="1:14" x14ac:dyDescent="0.3">
      <c r="A48" s="171"/>
      <c r="B48" s="181"/>
      <c r="C48" s="173" t="s">
        <v>29</v>
      </c>
      <c r="D48" s="174">
        <v>6</v>
      </c>
      <c r="E48" s="172">
        <v>2</v>
      </c>
      <c r="F48" s="174">
        <v>12</v>
      </c>
      <c r="G48" s="173" t="s">
        <v>29</v>
      </c>
      <c r="H48" s="175">
        <v>1</v>
      </c>
      <c r="I48" s="176">
        <v>6</v>
      </c>
      <c r="J48" s="176">
        <f t="shared" si="18"/>
        <v>-6</v>
      </c>
      <c r="K48" s="177">
        <v>6</v>
      </c>
      <c r="L48" s="178">
        <f t="shared" si="19"/>
        <v>36</v>
      </c>
      <c r="M48" s="179">
        <f t="shared" si="12"/>
        <v>39.24</v>
      </c>
      <c r="N48" s="180" t="s">
        <v>86</v>
      </c>
    </row>
    <row r="49" spans="1:14" x14ac:dyDescent="0.3">
      <c r="A49" s="171"/>
      <c r="B49" s="181"/>
      <c r="C49" s="173" t="s">
        <v>30</v>
      </c>
      <c r="D49" s="174">
        <v>2</v>
      </c>
      <c r="E49" s="172">
        <v>1</v>
      </c>
      <c r="F49" s="174">
        <v>2</v>
      </c>
      <c r="G49" s="173" t="s">
        <v>30</v>
      </c>
      <c r="H49" s="175">
        <v>1</v>
      </c>
      <c r="I49" s="176">
        <v>2</v>
      </c>
      <c r="J49" s="176">
        <f t="shared" si="18"/>
        <v>0</v>
      </c>
      <c r="K49" s="177">
        <v>6</v>
      </c>
      <c r="L49" s="178">
        <f t="shared" si="19"/>
        <v>12</v>
      </c>
      <c r="M49" s="179">
        <f t="shared" si="12"/>
        <v>13.080000000000002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1</v>
      </c>
      <c r="F51" s="174">
        <v>5</v>
      </c>
      <c r="G51" s="173" t="s">
        <v>27</v>
      </c>
      <c r="H51" s="175">
        <v>1</v>
      </c>
      <c r="I51" s="176">
        <v>5</v>
      </c>
      <c r="J51" s="176">
        <f t="shared" ref="J51:J55" si="20">I51-F51</f>
        <v>0</v>
      </c>
      <c r="K51" s="177">
        <v>6</v>
      </c>
      <c r="L51" s="178">
        <f t="shared" si="19"/>
        <v>30</v>
      </c>
      <c r="M51" s="179">
        <f t="shared" si="12"/>
        <v>32.700000000000003</v>
      </c>
      <c r="N51" s="180" t="s">
        <v>86</v>
      </c>
    </row>
    <row r="52" spans="1:14" x14ac:dyDescent="0.3">
      <c r="A52" s="171"/>
      <c r="B52" s="181"/>
      <c r="C52" s="173" t="s">
        <v>28</v>
      </c>
      <c r="D52" s="174">
        <v>3</v>
      </c>
      <c r="E52" s="172">
        <v>2</v>
      </c>
      <c r="F52" s="174">
        <v>6</v>
      </c>
      <c r="G52" s="173" t="s">
        <v>28</v>
      </c>
      <c r="H52" s="175">
        <v>1</v>
      </c>
      <c r="I52" s="176">
        <v>3</v>
      </c>
      <c r="J52" s="176">
        <f t="shared" si="20"/>
        <v>-3</v>
      </c>
      <c r="K52" s="177">
        <v>6</v>
      </c>
      <c r="L52" s="178">
        <f t="shared" si="19"/>
        <v>18</v>
      </c>
      <c r="M52" s="179">
        <f t="shared" si="12"/>
        <v>19.62</v>
      </c>
      <c r="N52" s="180" t="s">
        <v>86</v>
      </c>
    </row>
    <row r="53" spans="1:14" x14ac:dyDescent="0.3">
      <c r="A53" s="171"/>
      <c r="B53" s="181"/>
      <c r="C53" s="173" t="s">
        <v>79</v>
      </c>
      <c r="D53" s="174">
        <v>8</v>
      </c>
      <c r="E53" s="172">
        <v>2</v>
      </c>
      <c r="F53" s="174">
        <v>16</v>
      </c>
      <c r="G53" s="173" t="s">
        <v>79</v>
      </c>
      <c r="H53" s="175">
        <v>1</v>
      </c>
      <c r="I53" s="176">
        <v>8</v>
      </c>
      <c r="J53" s="176">
        <f t="shared" si="20"/>
        <v>-8</v>
      </c>
      <c r="K53" s="177">
        <v>6</v>
      </c>
      <c r="L53" s="178">
        <f t="shared" si="19"/>
        <v>48</v>
      </c>
      <c r="M53" s="179">
        <f t="shared" si="12"/>
        <v>52.320000000000007</v>
      </c>
      <c r="N53" s="180" t="s">
        <v>89</v>
      </c>
    </row>
    <row r="54" spans="1:14" x14ac:dyDescent="0.3">
      <c r="A54" s="171"/>
      <c r="B54" s="181"/>
      <c r="C54" s="173" t="s">
        <v>29</v>
      </c>
      <c r="D54" s="174">
        <v>6</v>
      </c>
      <c r="E54" s="172">
        <v>2</v>
      </c>
      <c r="F54" s="174">
        <v>12</v>
      </c>
      <c r="G54" s="173" t="s">
        <v>29</v>
      </c>
      <c r="H54" s="175">
        <v>1</v>
      </c>
      <c r="I54" s="176">
        <v>6</v>
      </c>
      <c r="J54" s="176">
        <f t="shared" si="20"/>
        <v>-6</v>
      </c>
      <c r="K54" s="177">
        <v>6</v>
      </c>
      <c r="L54" s="178">
        <f t="shared" si="19"/>
        <v>36</v>
      </c>
      <c r="M54" s="179">
        <f t="shared" si="12"/>
        <v>39.24</v>
      </c>
      <c r="N54" s="180" t="s">
        <v>86</v>
      </c>
    </row>
    <row r="55" spans="1:14" x14ac:dyDescent="0.3">
      <c r="A55" s="171"/>
      <c r="B55" s="181"/>
      <c r="C55" s="173" t="s">
        <v>30</v>
      </c>
      <c r="D55" s="174">
        <v>2</v>
      </c>
      <c r="E55" s="172">
        <v>1</v>
      </c>
      <c r="F55" s="174">
        <v>2</v>
      </c>
      <c r="G55" s="173" t="s">
        <v>30</v>
      </c>
      <c r="H55" s="175">
        <v>1</v>
      </c>
      <c r="I55" s="176">
        <v>2</v>
      </c>
      <c r="J55" s="176">
        <f t="shared" si="20"/>
        <v>0</v>
      </c>
      <c r="K55" s="177">
        <v>6</v>
      </c>
      <c r="L55" s="178">
        <f t="shared" si="19"/>
        <v>12</v>
      </c>
      <c r="M55" s="179">
        <f t="shared" si="12"/>
        <v>13.080000000000002</v>
      </c>
      <c r="N55" s="180" t="s">
        <v>86</v>
      </c>
    </row>
    <row r="56" spans="1:14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14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1</v>
      </c>
      <c r="F57" s="174">
        <v>5</v>
      </c>
      <c r="G57" s="173" t="s">
        <v>27</v>
      </c>
      <c r="H57" s="175">
        <v>1</v>
      </c>
      <c r="I57" s="176">
        <v>5</v>
      </c>
      <c r="J57" s="176">
        <f t="shared" ref="J57:J61" si="21">I57-F57</f>
        <v>0</v>
      </c>
      <c r="K57" s="177">
        <v>6</v>
      </c>
      <c r="L57" s="178">
        <f t="shared" si="19"/>
        <v>30</v>
      </c>
      <c r="M57" s="179">
        <f t="shared" si="12"/>
        <v>32.700000000000003</v>
      </c>
      <c r="N57" s="180" t="s">
        <v>86</v>
      </c>
    </row>
    <row r="58" spans="1:14" x14ac:dyDescent="0.3">
      <c r="A58" s="171"/>
      <c r="B58" s="181"/>
      <c r="C58" s="173" t="s">
        <v>28</v>
      </c>
      <c r="D58" s="174">
        <v>3</v>
      </c>
      <c r="E58" s="172">
        <v>2</v>
      </c>
      <c r="F58" s="174">
        <v>6</v>
      </c>
      <c r="G58" s="173" t="s">
        <v>28</v>
      </c>
      <c r="H58" s="175">
        <v>1</v>
      </c>
      <c r="I58" s="176">
        <v>3</v>
      </c>
      <c r="J58" s="176">
        <f t="shared" si="21"/>
        <v>-3</v>
      </c>
      <c r="K58" s="177">
        <v>6</v>
      </c>
      <c r="L58" s="178">
        <f t="shared" si="19"/>
        <v>18</v>
      </c>
      <c r="M58" s="179">
        <f t="shared" si="12"/>
        <v>19.62</v>
      </c>
      <c r="N58" s="180" t="s">
        <v>86</v>
      </c>
    </row>
    <row r="59" spans="1:14" x14ac:dyDescent="0.3">
      <c r="A59" s="171"/>
      <c r="B59" s="181"/>
      <c r="C59" s="173" t="s">
        <v>79</v>
      </c>
      <c r="D59" s="174">
        <v>8</v>
      </c>
      <c r="E59" s="172">
        <v>2</v>
      </c>
      <c r="F59" s="174">
        <v>16</v>
      </c>
      <c r="G59" s="173" t="s">
        <v>79</v>
      </c>
      <c r="H59" s="175">
        <v>1</v>
      </c>
      <c r="I59" s="176">
        <v>8</v>
      </c>
      <c r="J59" s="176">
        <f t="shared" si="21"/>
        <v>-8</v>
      </c>
      <c r="K59" s="177">
        <v>6</v>
      </c>
      <c r="L59" s="178">
        <f t="shared" si="19"/>
        <v>48</v>
      </c>
      <c r="M59" s="179">
        <f t="shared" si="12"/>
        <v>52.320000000000007</v>
      </c>
      <c r="N59" s="180" t="s">
        <v>89</v>
      </c>
    </row>
    <row r="60" spans="1:14" x14ac:dyDescent="0.3">
      <c r="A60" s="171"/>
      <c r="B60" s="181"/>
      <c r="C60" s="173" t="s">
        <v>29</v>
      </c>
      <c r="D60" s="174">
        <v>6</v>
      </c>
      <c r="E60" s="172">
        <v>2</v>
      </c>
      <c r="F60" s="174">
        <v>12</v>
      </c>
      <c r="G60" s="173" t="s">
        <v>29</v>
      </c>
      <c r="H60" s="175">
        <v>1</v>
      </c>
      <c r="I60" s="176">
        <v>6</v>
      </c>
      <c r="J60" s="176">
        <f t="shared" si="21"/>
        <v>-6</v>
      </c>
      <c r="K60" s="177">
        <v>6</v>
      </c>
      <c r="L60" s="178">
        <f t="shared" si="19"/>
        <v>36</v>
      </c>
      <c r="M60" s="179">
        <f t="shared" si="12"/>
        <v>39.24</v>
      </c>
      <c r="N60" s="180" t="s">
        <v>86</v>
      </c>
    </row>
    <row r="61" spans="1:14" x14ac:dyDescent="0.3">
      <c r="A61" s="171"/>
      <c r="B61" s="181"/>
      <c r="C61" s="173" t="s">
        <v>30</v>
      </c>
      <c r="D61" s="174">
        <v>2</v>
      </c>
      <c r="E61" s="172">
        <v>1</v>
      </c>
      <c r="F61" s="174">
        <v>2</v>
      </c>
      <c r="G61" s="173" t="s">
        <v>30</v>
      </c>
      <c r="H61" s="175">
        <v>1</v>
      </c>
      <c r="I61" s="176">
        <v>2</v>
      </c>
      <c r="J61" s="176">
        <f t="shared" si="21"/>
        <v>0</v>
      </c>
      <c r="K61" s="177">
        <v>6</v>
      </c>
      <c r="L61" s="178">
        <f t="shared" si="19"/>
        <v>12</v>
      </c>
      <c r="M61" s="179">
        <f t="shared" si="12"/>
        <v>13.080000000000002</v>
      </c>
      <c r="N61" s="180" t="s">
        <v>89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1</v>
      </c>
      <c r="F63" s="174">
        <v>5</v>
      </c>
      <c r="G63" s="173" t="s">
        <v>27</v>
      </c>
      <c r="H63" s="175">
        <v>1</v>
      </c>
      <c r="I63" s="176">
        <v>5</v>
      </c>
      <c r="J63" s="176">
        <f t="shared" ref="J63:J67" si="22">I63-F63</f>
        <v>0</v>
      </c>
      <c r="K63" s="177">
        <v>6</v>
      </c>
      <c r="L63" s="178">
        <f t="shared" si="19"/>
        <v>30</v>
      </c>
      <c r="M63" s="179">
        <f t="shared" si="12"/>
        <v>32.700000000000003</v>
      </c>
      <c r="N63" s="180" t="s">
        <v>86</v>
      </c>
    </row>
    <row r="64" spans="1:14" x14ac:dyDescent="0.3">
      <c r="A64" s="171"/>
      <c r="B64" s="181"/>
      <c r="C64" s="173" t="s">
        <v>28</v>
      </c>
      <c r="D64" s="174">
        <v>3</v>
      </c>
      <c r="E64" s="172">
        <v>2</v>
      </c>
      <c r="F64" s="174">
        <v>6</v>
      </c>
      <c r="G64" s="173" t="s">
        <v>28</v>
      </c>
      <c r="H64" s="175">
        <v>1</v>
      </c>
      <c r="I64" s="176">
        <v>3</v>
      </c>
      <c r="J64" s="176">
        <f t="shared" si="22"/>
        <v>-3</v>
      </c>
      <c r="K64" s="177">
        <v>6</v>
      </c>
      <c r="L64" s="178">
        <f t="shared" si="19"/>
        <v>18</v>
      </c>
      <c r="M64" s="179">
        <f t="shared" si="12"/>
        <v>19.62</v>
      </c>
      <c r="N64" s="180" t="s">
        <v>86</v>
      </c>
    </row>
    <row r="65" spans="1:14" x14ac:dyDescent="0.3">
      <c r="A65" s="171"/>
      <c r="B65" s="181"/>
      <c r="C65" s="173" t="s">
        <v>79</v>
      </c>
      <c r="D65" s="174">
        <v>8</v>
      </c>
      <c r="E65" s="172">
        <v>2</v>
      </c>
      <c r="F65" s="174">
        <v>16</v>
      </c>
      <c r="G65" s="173" t="s">
        <v>79</v>
      </c>
      <c r="H65" s="175">
        <v>2</v>
      </c>
      <c r="I65" s="176">
        <v>13</v>
      </c>
      <c r="J65" s="176">
        <f t="shared" si="22"/>
        <v>-3</v>
      </c>
      <c r="K65" s="177">
        <v>6</v>
      </c>
      <c r="L65" s="178">
        <f t="shared" si="19"/>
        <v>78</v>
      </c>
      <c r="M65" s="179">
        <f t="shared" si="12"/>
        <v>85.02000000000001</v>
      </c>
      <c r="N65" s="180" t="s">
        <v>164</v>
      </c>
    </row>
    <row r="66" spans="1:14" x14ac:dyDescent="0.3">
      <c r="A66" s="171"/>
      <c r="B66" s="181"/>
      <c r="C66" s="173" t="s">
        <v>29</v>
      </c>
      <c r="D66" s="174">
        <v>6</v>
      </c>
      <c r="E66" s="172">
        <v>2</v>
      </c>
      <c r="F66" s="174">
        <v>12</v>
      </c>
      <c r="G66" s="173" t="s">
        <v>29</v>
      </c>
      <c r="H66" s="175">
        <v>1</v>
      </c>
      <c r="I66" s="176">
        <v>6</v>
      </c>
      <c r="J66" s="176">
        <f t="shared" si="22"/>
        <v>-6</v>
      </c>
      <c r="K66" s="177">
        <v>6</v>
      </c>
      <c r="L66" s="178">
        <f t="shared" si="19"/>
        <v>36</v>
      </c>
      <c r="M66" s="179">
        <f t="shared" si="12"/>
        <v>39.24</v>
      </c>
      <c r="N66" s="180" t="s">
        <v>86</v>
      </c>
    </row>
    <row r="67" spans="1:14" x14ac:dyDescent="0.3">
      <c r="A67" s="171"/>
      <c r="B67" s="181"/>
      <c r="C67" s="173" t="s">
        <v>30</v>
      </c>
      <c r="D67" s="174">
        <v>2</v>
      </c>
      <c r="E67" s="172">
        <v>1</v>
      </c>
      <c r="F67" s="174">
        <v>2</v>
      </c>
      <c r="G67" s="173" t="s">
        <v>30</v>
      </c>
      <c r="H67" s="175">
        <v>1</v>
      </c>
      <c r="I67" s="176">
        <v>2</v>
      </c>
      <c r="J67" s="176">
        <f t="shared" si="22"/>
        <v>0</v>
      </c>
      <c r="K67" s="177">
        <v>6</v>
      </c>
      <c r="L67" s="178">
        <f t="shared" si="19"/>
        <v>12</v>
      </c>
      <c r="M67" s="179">
        <f t="shared" si="12"/>
        <v>13.080000000000002</v>
      </c>
      <c r="N67" s="180" t="s">
        <v>86</v>
      </c>
    </row>
    <row r="68" spans="1:14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</row>
    <row r="69" spans="1:14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1</v>
      </c>
      <c r="F69" s="174">
        <v>5</v>
      </c>
      <c r="G69" s="173" t="s">
        <v>27</v>
      </c>
      <c r="H69" s="175">
        <v>1</v>
      </c>
      <c r="I69" s="176">
        <v>5</v>
      </c>
      <c r="J69" s="176">
        <f t="shared" ref="J69:J75" si="23">I69-F69</f>
        <v>0</v>
      </c>
      <c r="K69" s="177">
        <v>6</v>
      </c>
      <c r="L69" s="178">
        <f t="shared" ref="L69:L73" si="24">SUM(I69*K69)</f>
        <v>30</v>
      </c>
      <c r="M69" s="179">
        <f t="shared" ref="M69:M73" si="25">SUM(I69*K69*1.09)</f>
        <v>32.700000000000003</v>
      </c>
      <c r="N69" s="180" t="s">
        <v>86</v>
      </c>
    </row>
    <row r="70" spans="1:14" x14ac:dyDescent="0.3">
      <c r="A70" s="171"/>
      <c r="B70" s="181"/>
      <c r="C70" s="173" t="s">
        <v>28</v>
      </c>
      <c r="D70" s="174">
        <v>3</v>
      </c>
      <c r="E70" s="172">
        <v>2</v>
      </c>
      <c r="F70" s="174">
        <v>6</v>
      </c>
      <c r="G70" s="173" t="s">
        <v>28</v>
      </c>
      <c r="H70" s="175">
        <v>1</v>
      </c>
      <c r="I70" s="176">
        <v>3</v>
      </c>
      <c r="J70" s="176">
        <f t="shared" si="23"/>
        <v>-3</v>
      </c>
      <c r="K70" s="177">
        <v>6</v>
      </c>
      <c r="L70" s="178">
        <f t="shared" si="24"/>
        <v>18</v>
      </c>
      <c r="M70" s="179">
        <f t="shared" si="25"/>
        <v>19.62</v>
      </c>
      <c r="N70" s="180" t="s">
        <v>86</v>
      </c>
    </row>
    <row r="71" spans="1:14" x14ac:dyDescent="0.3">
      <c r="A71" s="171"/>
      <c r="B71" s="181"/>
      <c r="C71" s="173" t="s">
        <v>79</v>
      </c>
      <c r="D71" s="174">
        <v>8</v>
      </c>
      <c r="E71" s="172">
        <v>2</v>
      </c>
      <c r="F71" s="174">
        <v>16</v>
      </c>
      <c r="G71" s="173" t="s">
        <v>79</v>
      </c>
      <c r="H71" s="175">
        <v>1</v>
      </c>
      <c r="I71" s="176">
        <v>8</v>
      </c>
      <c r="J71" s="176">
        <f t="shared" si="23"/>
        <v>-8</v>
      </c>
      <c r="K71" s="177">
        <v>6</v>
      </c>
      <c r="L71" s="178">
        <f t="shared" si="24"/>
        <v>48</v>
      </c>
      <c r="M71" s="179">
        <f t="shared" si="25"/>
        <v>52.320000000000007</v>
      </c>
      <c r="N71" s="180" t="s">
        <v>86</v>
      </c>
    </row>
    <row r="72" spans="1:14" x14ac:dyDescent="0.3">
      <c r="A72" s="171"/>
      <c r="B72" s="181"/>
      <c r="C72" s="173" t="s">
        <v>29</v>
      </c>
      <c r="D72" s="174">
        <v>6</v>
      </c>
      <c r="E72" s="172">
        <v>2</v>
      </c>
      <c r="F72" s="174">
        <v>12</v>
      </c>
      <c r="G72" s="173" t="s">
        <v>29</v>
      </c>
      <c r="H72" s="175">
        <v>2</v>
      </c>
      <c r="I72" s="176">
        <v>12</v>
      </c>
      <c r="J72" s="176">
        <f t="shared" si="23"/>
        <v>0</v>
      </c>
      <c r="K72" s="177">
        <v>6</v>
      </c>
      <c r="L72" s="178">
        <f t="shared" si="24"/>
        <v>72</v>
      </c>
      <c r="M72" s="179">
        <f t="shared" si="25"/>
        <v>78.48</v>
      </c>
      <c r="N72" s="180" t="s">
        <v>91</v>
      </c>
    </row>
    <row r="73" spans="1:14" x14ac:dyDescent="0.3">
      <c r="A73" s="171"/>
      <c r="B73" s="181"/>
      <c r="C73" s="173" t="s">
        <v>30</v>
      </c>
      <c r="D73" s="174">
        <v>2</v>
      </c>
      <c r="E73" s="172">
        <v>1</v>
      </c>
      <c r="F73" s="174">
        <v>2</v>
      </c>
      <c r="G73" s="173" t="s">
        <v>30</v>
      </c>
      <c r="H73" s="175">
        <v>2</v>
      </c>
      <c r="I73" s="176">
        <v>4</v>
      </c>
      <c r="J73" s="176">
        <f t="shared" si="23"/>
        <v>2</v>
      </c>
      <c r="K73" s="177">
        <v>6</v>
      </c>
      <c r="L73" s="178">
        <f t="shared" si="24"/>
        <v>24</v>
      </c>
      <c r="M73" s="179">
        <f t="shared" si="25"/>
        <v>26.160000000000004</v>
      </c>
      <c r="N73" s="180" t="s">
        <v>87</v>
      </c>
    </row>
    <row r="74" spans="1:14" x14ac:dyDescent="0.3">
      <c r="A74" s="182"/>
      <c r="B74" s="192"/>
      <c r="C74" s="184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4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0</v>
      </c>
      <c r="F75" s="174">
        <v>0</v>
      </c>
      <c r="G75" s="173" t="s">
        <v>27</v>
      </c>
      <c r="H75" s="175">
        <v>1</v>
      </c>
      <c r="I75" s="176">
        <v>5</v>
      </c>
      <c r="J75" s="176">
        <f t="shared" si="23"/>
        <v>5</v>
      </c>
      <c r="K75" s="177">
        <v>6</v>
      </c>
      <c r="L75" s="178">
        <f t="shared" ref="L75:L79" si="26">SUM(I75*K75)</f>
        <v>30</v>
      </c>
      <c r="M75" s="179">
        <f t="shared" ref="M75:M79" si="27">SUM(I75*K75*1.09)</f>
        <v>32.700000000000003</v>
      </c>
      <c r="N75" s="180" t="s">
        <v>86</v>
      </c>
    </row>
    <row r="76" spans="1:14" x14ac:dyDescent="0.3">
      <c r="A76" s="171"/>
      <c r="B76" s="181"/>
      <c r="C76" s="173" t="s">
        <v>28</v>
      </c>
      <c r="D76" s="174">
        <v>3</v>
      </c>
      <c r="E76" s="172">
        <v>2</v>
      </c>
      <c r="F76" s="174">
        <v>6</v>
      </c>
      <c r="G76" s="173" t="s">
        <v>28</v>
      </c>
      <c r="H76" s="175">
        <v>1</v>
      </c>
      <c r="I76" s="176">
        <v>3</v>
      </c>
      <c r="J76" s="176">
        <f t="shared" ref="J76:J79" si="28">I76-F76</f>
        <v>-3</v>
      </c>
      <c r="K76" s="177">
        <v>6</v>
      </c>
      <c r="L76" s="178">
        <f t="shared" si="26"/>
        <v>18</v>
      </c>
      <c r="M76" s="179">
        <f t="shared" si="27"/>
        <v>19.62</v>
      </c>
      <c r="N76" s="180" t="s">
        <v>86</v>
      </c>
    </row>
    <row r="77" spans="1:14" x14ac:dyDescent="0.3">
      <c r="A77" s="171"/>
      <c r="B77" s="181"/>
      <c r="C77" s="173" t="s">
        <v>79</v>
      </c>
      <c r="D77" s="174">
        <v>8</v>
      </c>
      <c r="E77" s="172">
        <v>2</v>
      </c>
      <c r="F77" s="174">
        <v>16</v>
      </c>
      <c r="G77" s="173" t="s">
        <v>79</v>
      </c>
      <c r="H77" s="175">
        <v>1</v>
      </c>
      <c r="I77" s="176">
        <v>8</v>
      </c>
      <c r="J77" s="176">
        <f t="shared" si="28"/>
        <v>-8</v>
      </c>
      <c r="K77" s="177">
        <v>6</v>
      </c>
      <c r="L77" s="178">
        <f t="shared" si="26"/>
        <v>48</v>
      </c>
      <c r="M77" s="179">
        <f t="shared" si="27"/>
        <v>52.320000000000007</v>
      </c>
      <c r="N77" s="180" t="s">
        <v>89</v>
      </c>
    </row>
    <row r="78" spans="1:14" x14ac:dyDescent="0.3">
      <c r="A78" s="171"/>
      <c r="B78" s="181"/>
      <c r="C78" s="173" t="s">
        <v>29</v>
      </c>
      <c r="D78" s="174">
        <v>6</v>
      </c>
      <c r="E78" s="172">
        <v>2</v>
      </c>
      <c r="F78" s="174">
        <v>12</v>
      </c>
      <c r="G78" s="173" t="s">
        <v>29</v>
      </c>
      <c r="H78" s="175">
        <v>2</v>
      </c>
      <c r="I78" s="176">
        <v>9</v>
      </c>
      <c r="J78" s="176">
        <f t="shared" si="28"/>
        <v>-3</v>
      </c>
      <c r="K78" s="177">
        <v>6</v>
      </c>
      <c r="L78" s="178">
        <f t="shared" si="26"/>
        <v>54</v>
      </c>
      <c r="M78" s="179">
        <f t="shared" si="27"/>
        <v>58.860000000000007</v>
      </c>
      <c r="N78" s="180" t="s">
        <v>129</v>
      </c>
    </row>
    <row r="79" spans="1:14" x14ac:dyDescent="0.3">
      <c r="A79" s="171"/>
      <c r="B79" s="181"/>
      <c r="C79" s="173" t="s">
        <v>30</v>
      </c>
      <c r="D79" s="174">
        <v>2</v>
      </c>
      <c r="E79" s="172">
        <v>1</v>
      </c>
      <c r="F79" s="174">
        <v>2</v>
      </c>
      <c r="G79" s="173" t="s">
        <v>30</v>
      </c>
      <c r="H79" s="175">
        <v>1</v>
      </c>
      <c r="I79" s="176">
        <v>2</v>
      </c>
      <c r="J79" s="176">
        <f t="shared" si="28"/>
        <v>0</v>
      </c>
      <c r="K79" s="177">
        <v>6</v>
      </c>
      <c r="L79" s="178">
        <f t="shared" si="26"/>
        <v>12</v>
      </c>
      <c r="M79" s="179">
        <f t="shared" si="27"/>
        <v>13.080000000000002</v>
      </c>
      <c r="N79" s="180" t="s">
        <v>128</v>
      </c>
    </row>
    <row r="80" spans="1:14" x14ac:dyDescent="0.3">
      <c r="A80" s="182"/>
      <c r="B80" s="192"/>
      <c r="C80" s="184"/>
      <c r="D80" s="185"/>
      <c r="E80" s="183"/>
      <c r="F80" s="183"/>
      <c r="G80" s="184"/>
      <c r="H80" s="186"/>
      <c r="I80" s="187"/>
      <c r="J80" s="187"/>
      <c r="K80" s="188"/>
      <c r="L80" s="189"/>
      <c r="M80" s="190"/>
      <c r="N80" s="191"/>
    </row>
    <row r="81" spans="1:14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1</v>
      </c>
      <c r="F81" s="174">
        <v>5</v>
      </c>
      <c r="G81" s="173" t="s">
        <v>27</v>
      </c>
      <c r="H81" s="175">
        <v>1</v>
      </c>
      <c r="I81" s="176">
        <v>4</v>
      </c>
      <c r="J81" s="176">
        <f t="shared" ref="J81:J85" si="29">I81-F81</f>
        <v>-1</v>
      </c>
      <c r="K81" s="177">
        <v>6</v>
      </c>
      <c r="L81" s="178">
        <f t="shared" ref="L81:L85" si="30">SUM(I81*K81)</f>
        <v>24</v>
      </c>
      <c r="M81" s="179">
        <f t="shared" ref="M81:M85" si="31">SUM(I81*K81*1.09)</f>
        <v>26.160000000000004</v>
      </c>
      <c r="N81" s="180" t="s">
        <v>89</v>
      </c>
    </row>
    <row r="82" spans="1:14" x14ac:dyDescent="0.3">
      <c r="A82" s="171"/>
      <c r="B82" s="181"/>
      <c r="C82" s="173" t="s">
        <v>28</v>
      </c>
      <c r="D82" s="174">
        <v>3</v>
      </c>
      <c r="E82" s="172">
        <v>2</v>
      </c>
      <c r="F82" s="174">
        <v>6</v>
      </c>
      <c r="G82" s="173" t="s">
        <v>28</v>
      </c>
      <c r="H82" s="175">
        <v>2</v>
      </c>
      <c r="I82" s="176">
        <v>8</v>
      </c>
      <c r="J82" s="176">
        <f t="shared" si="29"/>
        <v>2</v>
      </c>
      <c r="K82" s="177">
        <v>6</v>
      </c>
      <c r="L82" s="178">
        <f t="shared" si="30"/>
        <v>48</v>
      </c>
      <c r="M82" s="179">
        <f t="shared" si="31"/>
        <v>52.320000000000007</v>
      </c>
      <c r="N82" s="180" t="s">
        <v>197</v>
      </c>
    </row>
    <row r="83" spans="1:14" x14ac:dyDescent="0.3">
      <c r="A83" s="171"/>
      <c r="B83" s="181"/>
      <c r="C83" s="173" t="s">
        <v>79</v>
      </c>
      <c r="D83" s="174">
        <v>8</v>
      </c>
      <c r="E83" s="172">
        <v>2</v>
      </c>
      <c r="F83" s="174">
        <v>16</v>
      </c>
      <c r="G83" s="173" t="s">
        <v>79</v>
      </c>
      <c r="H83" s="175">
        <v>2</v>
      </c>
      <c r="I83" s="176">
        <v>16</v>
      </c>
      <c r="J83" s="176">
        <f t="shared" si="29"/>
        <v>0</v>
      </c>
      <c r="K83" s="177">
        <v>6</v>
      </c>
      <c r="L83" s="178">
        <f t="shared" si="30"/>
        <v>96</v>
      </c>
      <c r="M83" s="179">
        <f t="shared" si="31"/>
        <v>104.64000000000001</v>
      </c>
      <c r="N83" s="180" t="s">
        <v>91</v>
      </c>
    </row>
    <row r="84" spans="1:14" x14ac:dyDescent="0.3">
      <c r="A84" s="171"/>
      <c r="B84" s="181"/>
      <c r="C84" s="173" t="s">
        <v>29</v>
      </c>
      <c r="D84" s="174">
        <v>6</v>
      </c>
      <c r="E84" s="172">
        <v>2</v>
      </c>
      <c r="F84" s="174">
        <v>12</v>
      </c>
      <c r="G84" s="173" t="s">
        <v>29</v>
      </c>
      <c r="H84" s="175">
        <v>1</v>
      </c>
      <c r="I84" s="176">
        <v>6</v>
      </c>
      <c r="J84" s="176">
        <f t="shared" si="29"/>
        <v>-6</v>
      </c>
      <c r="K84" s="177">
        <v>6</v>
      </c>
      <c r="L84" s="178">
        <f t="shared" si="30"/>
        <v>36</v>
      </c>
      <c r="M84" s="179">
        <f t="shared" si="31"/>
        <v>39.24</v>
      </c>
      <c r="N84" s="180" t="s">
        <v>86</v>
      </c>
    </row>
    <row r="85" spans="1:14" x14ac:dyDescent="0.3">
      <c r="A85" s="171"/>
      <c r="B85" s="181"/>
      <c r="C85" s="173" t="s">
        <v>30</v>
      </c>
      <c r="D85" s="174">
        <v>2</v>
      </c>
      <c r="E85" s="172">
        <v>1</v>
      </c>
      <c r="F85" s="174">
        <v>2</v>
      </c>
      <c r="G85" s="173" t="s">
        <v>30</v>
      </c>
      <c r="H85" s="175">
        <v>1</v>
      </c>
      <c r="I85" s="176">
        <v>2</v>
      </c>
      <c r="J85" s="176">
        <f t="shared" si="29"/>
        <v>0</v>
      </c>
      <c r="K85" s="177">
        <v>6</v>
      </c>
      <c r="L85" s="178">
        <f t="shared" si="30"/>
        <v>12</v>
      </c>
      <c r="M85" s="179">
        <f t="shared" si="31"/>
        <v>13.080000000000002</v>
      </c>
      <c r="N85" s="180" t="s">
        <v>86</v>
      </c>
    </row>
    <row r="86" spans="1:14" x14ac:dyDescent="0.3">
      <c r="A86" s="182"/>
      <c r="B86" s="192"/>
      <c r="C86" s="184"/>
      <c r="D86" s="185"/>
      <c r="E86" s="183"/>
      <c r="F86" s="183"/>
      <c r="G86" s="184"/>
      <c r="H86" s="186"/>
      <c r="I86" s="187"/>
      <c r="J86" s="187"/>
      <c r="K86" s="188"/>
      <c r="L86" s="189"/>
      <c r="M86" s="190"/>
      <c r="N86" s="191"/>
    </row>
    <row r="87" spans="1:14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1</v>
      </c>
      <c r="F87" s="174">
        <v>5</v>
      </c>
      <c r="G87" s="173" t="s">
        <v>27</v>
      </c>
      <c r="H87" s="175">
        <v>1</v>
      </c>
      <c r="I87" s="176">
        <v>5</v>
      </c>
      <c r="J87" s="176">
        <f t="shared" ref="J87:J91" si="32">I87-F87</f>
        <v>0</v>
      </c>
      <c r="K87" s="177">
        <v>6</v>
      </c>
      <c r="L87" s="178">
        <f t="shared" ref="L87:L91" si="33">SUM(I87*K87)</f>
        <v>30</v>
      </c>
      <c r="M87" s="179">
        <f t="shared" ref="M87:M91" si="34">SUM(I87*K87*1.09)</f>
        <v>32.700000000000003</v>
      </c>
      <c r="N87" s="180" t="s">
        <v>86</v>
      </c>
    </row>
    <row r="88" spans="1:14" x14ac:dyDescent="0.3">
      <c r="A88" s="171"/>
      <c r="B88" s="181"/>
      <c r="C88" s="173" t="s">
        <v>28</v>
      </c>
      <c r="D88" s="174">
        <v>3</v>
      </c>
      <c r="E88" s="172">
        <v>2</v>
      </c>
      <c r="F88" s="174">
        <v>6</v>
      </c>
      <c r="G88" s="173" t="s">
        <v>28</v>
      </c>
      <c r="H88" s="175">
        <v>1</v>
      </c>
      <c r="I88" s="176">
        <v>3</v>
      </c>
      <c r="J88" s="176">
        <f t="shared" si="32"/>
        <v>-3</v>
      </c>
      <c r="K88" s="177">
        <v>6</v>
      </c>
      <c r="L88" s="178">
        <f t="shared" si="33"/>
        <v>18</v>
      </c>
      <c r="M88" s="179">
        <f t="shared" si="34"/>
        <v>19.62</v>
      </c>
      <c r="N88" s="180" t="s">
        <v>86</v>
      </c>
    </row>
    <row r="89" spans="1:14" x14ac:dyDescent="0.3">
      <c r="A89" s="171"/>
      <c r="B89" s="181"/>
      <c r="C89" s="173" t="s">
        <v>79</v>
      </c>
      <c r="D89" s="174">
        <v>8</v>
      </c>
      <c r="E89" s="172">
        <v>2</v>
      </c>
      <c r="F89" s="174">
        <v>16</v>
      </c>
      <c r="G89" s="173" t="s">
        <v>79</v>
      </c>
      <c r="H89" s="175">
        <v>2</v>
      </c>
      <c r="I89" s="176">
        <v>16</v>
      </c>
      <c r="J89" s="176">
        <f t="shared" si="32"/>
        <v>0</v>
      </c>
      <c r="K89" s="177">
        <v>6</v>
      </c>
      <c r="L89" s="178">
        <f t="shared" si="33"/>
        <v>96</v>
      </c>
      <c r="M89" s="179">
        <f t="shared" si="34"/>
        <v>104.64000000000001</v>
      </c>
      <c r="N89" s="180" t="s">
        <v>87</v>
      </c>
    </row>
    <row r="90" spans="1:14" x14ac:dyDescent="0.3">
      <c r="A90" s="171"/>
      <c r="B90" s="181"/>
      <c r="C90" s="173" t="s">
        <v>29</v>
      </c>
      <c r="D90" s="174">
        <v>6</v>
      </c>
      <c r="E90" s="172">
        <v>2</v>
      </c>
      <c r="F90" s="174">
        <v>12</v>
      </c>
      <c r="G90" s="173" t="s">
        <v>29</v>
      </c>
      <c r="H90" s="175">
        <v>1</v>
      </c>
      <c r="I90" s="176">
        <v>6</v>
      </c>
      <c r="J90" s="176">
        <f t="shared" si="32"/>
        <v>-6</v>
      </c>
      <c r="K90" s="177">
        <v>6</v>
      </c>
      <c r="L90" s="178">
        <f t="shared" si="33"/>
        <v>36</v>
      </c>
      <c r="M90" s="179">
        <f t="shared" si="34"/>
        <v>39.24</v>
      </c>
      <c r="N90" s="180" t="s">
        <v>86</v>
      </c>
    </row>
    <row r="91" spans="1:14" x14ac:dyDescent="0.3">
      <c r="A91" s="171"/>
      <c r="B91" s="181"/>
      <c r="C91" s="173" t="s">
        <v>30</v>
      </c>
      <c r="D91" s="174">
        <v>2</v>
      </c>
      <c r="E91" s="172">
        <v>1</v>
      </c>
      <c r="F91" s="174">
        <v>2</v>
      </c>
      <c r="G91" s="173" t="s">
        <v>30</v>
      </c>
      <c r="H91" s="175">
        <v>1</v>
      </c>
      <c r="I91" s="176">
        <v>2</v>
      </c>
      <c r="J91" s="176">
        <f t="shared" si="32"/>
        <v>0</v>
      </c>
      <c r="K91" s="177">
        <v>6</v>
      </c>
      <c r="L91" s="178">
        <f t="shared" si="33"/>
        <v>12</v>
      </c>
      <c r="M91" s="179">
        <f t="shared" si="34"/>
        <v>13.080000000000002</v>
      </c>
      <c r="N91" s="180" t="s">
        <v>86</v>
      </c>
    </row>
    <row r="92" spans="1:14" x14ac:dyDescent="0.3">
      <c r="A92" s="82"/>
      <c r="B92" s="92"/>
      <c r="C92" s="84"/>
      <c r="D92" s="85"/>
      <c r="E92" s="83"/>
      <c r="F92" s="83"/>
      <c r="G92" s="84"/>
      <c r="H92" s="86"/>
      <c r="I92" s="87"/>
      <c r="J92" s="87"/>
      <c r="K92" s="88"/>
      <c r="L92" s="89"/>
      <c r="M92" s="90"/>
      <c r="N92" s="91"/>
    </row>
    <row r="93" spans="1:14" x14ac:dyDescent="0.3">
      <c r="A93" s="82"/>
      <c r="B93" s="92"/>
      <c r="C93" s="84"/>
      <c r="D93" s="85"/>
      <c r="E93" s="83"/>
      <c r="F93" s="83"/>
      <c r="G93" s="84"/>
      <c r="H93" s="86"/>
      <c r="I93" s="87"/>
      <c r="J93" s="87"/>
      <c r="K93" s="88"/>
      <c r="L93" s="89"/>
      <c r="M93" s="90"/>
      <c r="N93" s="91"/>
    </row>
    <row r="94" spans="1:14" ht="15" thickBot="1" x14ac:dyDescent="0.35">
      <c r="A94" s="82"/>
      <c r="B94" s="93"/>
      <c r="C94" s="84"/>
      <c r="D94" s="85"/>
      <c r="E94" s="83"/>
      <c r="F94" s="83"/>
      <c r="G94" s="84"/>
      <c r="H94" s="86"/>
      <c r="I94" s="87"/>
      <c r="J94" s="87"/>
      <c r="K94" s="88"/>
      <c r="L94" s="89"/>
      <c r="M94" s="90"/>
      <c r="N94" s="91"/>
    </row>
    <row r="95" spans="1:14" ht="16.2" thickBot="1" x14ac:dyDescent="0.35">
      <c r="A95" s="217" t="s">
        <v>147</v>
      </c>
      <c r="B95" s="224"/>
      <c r="C95" s="224"/>
      <c r="D95" s="225"/>
      <c r="E95" s="95"/>
      <c r="F95" s="96">
        <f>SUM(F3:F94)</f>
        <v>610</v>
      </c>
      <c r="G95" s="95"/>
      <c r="H95" s="97"/>
      <c r="I95" s="98">
        <f>SUM(I3:I94)</f>
        <v>433</v>
      </c>
      <c r="J95" s="98">
        <f>SUM(J3:J94)</f>
        <v>-177</v>
      </c>
      <c r="K95" s="99"/>
      <c r="L95" s="99">
        <f>SUM(L3:L94)</f>
        <v>2598</v>
      </c>
      <c r="M95" s="117">
        <f>SUM(M3:M94)</f>
        <v>2831.8199999999983</v>
      </c>
      <c r="N95" s="101" t="s">
        <v>23</v>
      </c>
    </row>
  </sheetData>
  <mergeCells count="2">
    <mergeCell ref="A1:N1"/>
    <mergeCell ref="A95:D9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opLeftCell="A25" workbookViewId="0">
      <selection activeCell="F43" sqref="F43"/>
    </sheetView>
  </sheetViews>
  <sheetFormatPr defaultRowHeight="14.4" x14ac:dyDescent="0.3"/>
  <cols>
    <col min="2" max="2" width="10.5546875" customWidth="1"/>
    <col min="13" max="13" width="12.109375" customWidth="1"/>
    <col min="14" max="14" width="13" customWidth="1"/>
  </cols>
  <sheetData>
    <row r="1" spans="1:14" ht="18.600000000000001" thickBot="1" x14ac:dyDescent="0.35">
      <c r="A1" s="220" t="s">
        <v>119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2"/>
    </row>
    <row r="2" spans="1:14" ht="25.2" thickBot="1" x14ac:dyDescent="0.35">
      <c r="A2" s="147" t="s">
        <v>1</v>
      </c>
      <c r="B2" s="147" t="s">
        <v>2</v>
      </c>
      <c r="C2" s="148" t="s">
        <v>3</v>
      </c>
      <c r="D2" s="148" t="s">
        <v>4</v>
      </c>
      <c r="E2" s="148" t="s">
        <v>5</v>
      </c>
      <c r="F2" s="148" t="s">
        <v>6</v>
      </c>
      <c r="G2" s="148" t="s">
        <v>7</v>
      </c>
      <c r="H2" s="149" t="s">
        <v>8</v>
      </c>
      <c r="I2" s="148" t="s">
        <v>9</v>
      </c>
      <c r="J2" s="149" t="s">
        <v>10</v>
      </c>
      <c r="K2" s="150" t="s">
        <v>11</v>
      </c>
      <c r="L2" s="151" t="s">
        <v>12</v>
      </c>
      <c r="M2" s="151" t="s">
        <v>13</v>
      </c>
      <c r="N2" s="152" t="s">
        <v>14</v>
      </c>
    </row>
    <row r="3" spans="1:14" x14ac:dyDescent="0.3">
      <c r="A3" s="171">
        <v>42739</v>
      </c>
      <c r="B3" s="172" t="s">
        <v>15</v>
      </c>
      <c r="C3" s="173" t="s">
        <v>120</v>
      </c>
      <c r="D3" s="174">
        <v>1</v>
      </c>
      <c r="E3" s="172">
        <v>1</v>
      </c>
      <c r="F3" s="174">
        <v>1</v>
      </c>
      <c r="G3" s="173" t="s">
        <v>120</v>
      </c>
      <c r="H3" s="175">
        <v>1</v>
      </c>
      <c r="I3" s="176">
        <v>1</v>
      </c>
      <c r="J3" s="176">
        <f t="shared" ref="J3:J19" si="0">I3-F3</f>
        <v>0</v>
      </c>
      <c r="K3" s="177">
        <v>6</v>
      </c>
      <c r="L3" s="178">
        <f>SUM(I3*K3)</f>
        <v>6</v>
      </c>
      <c r="M3" s="179">
        <f t="shared" ref="M3:M4" si="1">SUM(I3*K3*1.09)</f>
        <v>6.5400000000000009</v>
      </c>
      <c r="N3" s="180" t="s">
        <v>86</v>
      </c>
    </row>
    <row r="4" spans="1:14" x14ac:dyDescent="0.3">
      <c r="A4" s="171"/>
      <c r="B4" s="172"/>
      <c r="C4" s="173" t="s">
        <v>45</v>
      </c>
      <c r="D4" s="174">
        <v>5</v>
      </c>
      <c r="E4" s="172">
        <v>1</v>
      </c>
      <c r="F4" s="174">
        <v>5</v>
      </c>
      <c r="G4" s="173" t="s">
        <v>45</v>
      </c>
      <c r="H4" s="175">
        <v>1</v>
      </c>
      <c r="I4" s="176">
        <v>5</v>
      </c>
      <c r="J4" s="176">
        <f t="shared" si="0"/>
        <v>0</v>
      </c>
      <c r="K4" s="177">
        <v>6</v>
      </c>
      <c r="L4" s="178">
        <f>SUM(I4*K4)</f>
        <v>30</v>
      </c>
      <c r="M4" s="179">
        <f t="shared" si="1"/>
        <v>32.700000000000003</v>
      </c>
      <c r="N4" s="180" t="s">
        <v>86</v>
      </c>
    </row>
    <row r="5" spans="1:14" x14ac:dyDescent="0.3">
      <c r="A5" s="182"/>
      <c r="B5" s="192"/>
      <c r="C5" s="184"/>
      <c r="D5" s="185"/>
      <c r="E5" s="183"/>
      <c r="F5" s="185"/>
      <c r="G5" s="184"/>
      <c r="H5" s="186"/>
      <c r="I5" s="187"/>
      <c r="J5" s="187"/>
      <c r="K5" s="188"/>
      <c r="L5" s="189"/>
      <c r="M5" s="190"/>
      <c r="N5" s="191"/>
    </row>
    <row r="6" spans="1:14" x14ac:dyDescent="0.3">
      <c r="A6" s="171">
        <v>42798</v>
      </c>
      <c r="B6" s="72" t="s">
        <v>18</v>
      </c>
      <c r="C6" s="173" t="s">
        <v>120</v>
      </c>
      <c r="D6" s="174">
        <v>1</v>
      </c>
      <c r="E6" s="172">
        <v>1</v>
      </c>
      <c r="F6" s="174">
        <v>1</v>
      </c>
      <c r="G6" s="173" t="s">
        <v>120</v>
      </c>
      <c r="H6" s="175">
        <v>1</v>
      </c>
      <c r="I6" s="176">
        <v>1</v>
      </c>
      <c r="J6" s="176">
        <f t="shared" si="0"/>
        <v>0</v>
      </c>
      <c r="K6" s="177">
        <v>6</v>
      </c>
      <c r="L6" s="178">
        <f>SUM(I6*K6)</f>
        <v>6</v>
      </c>
      <c r="M6" s="179">
        <f t="shared" ref="M6" si="2">SUM(I6*K6*1.09)</f>
        <v>6.5400000000000009</v>
      </c>
      <c r="N6" s="180" t="s">
        <v>86</v>
      </c>
    </row>
    <row r="7" spans="1:14" x14ac:dyDescent="0.3">
      <c r="A7" s="171"/>
      <c r="B7" s="72"/>
      <c r="C7" s="173" t="s">
        <v>79</v>
      </c>
      <c r="D7" s="174">
        <v>8</v>
      </c>
      <c r="E7" s="172">
        <v>1</v>
      </c>
      <c r="F7" s="174">
        <v>8</v>
      </c>
      <c r="G7" s="173" t="s">
        <v>79</v>
      </c>
      <c r="H7" s="175">
        <v>1</v>
      </c>
      <c r="I7" s="176">
        <v>8</v>
      </c>
      <c r="J7" s="176">
        <f t="shared" si="0"/>
        <v>0</v>
      </c>
      <c r="K7" s="177">
        <v>6</v>
      </c>
      <c r="L7" s="178">
        <f>SUM(I7*K7)</f>
        <v>48</v>
      </c>
      <c r="M7" s="179">
        <f t="shared" ref="M7" si="3">SUM(I7*K7*1.09)</f>
        <v>52.320000000000007</v>
      </c>
      <c r="N7" s="180" t="s">
        <v>86</v>
      </c>
    </row>
    <row r="8" spans="1:14" x14ac:dyDescent="0.3">
      <c r="A8" s="182"/>
      <c r="B8" s="183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14" x14ac:dyDescent="0.3">
      <c r="A9" s="171">
        <v>42829</v>
      </c>
      <c r="B9" s="172" t="s">
        <v>19</v>
      </c>
      <c r="C9" s="173" t="s">
        <v>120</v>
      </c>
      <c r="D9" s="174">
        <v>1</v>
      </c>
      <c r="E9" s="172">
        <v>1</v>
      </c>
      <c r="F9" s="174">
        <v>1</v>
      </c>
      <c r="G9" s="173" t="s">
        <v>120</v>
      </c>
      <c r="H9" s="175">
        <v>1</v>
      </c>
      <c r="I9" s="176">
        <v>1</v>
      </c>
      <c r="J9" s="176">
        <f t="shared" si="0"/>
        <v>0</v>
      </c>
      <c r="K9" s="177">
        <v>6</v>
      </c>
      <c r="L9" s="178">
        <f>SUM(I9*K9)</f>
        <v>6</v>
      </c>
      <c r="M9" s="179">
        <f t="shared" ref="M9:M10" si="4">SUM(I9*K9*1.09)</f>
        <v>6.5400000000000009</v>
      </c>
      <c r="N9" s="180" t="s">
        <v>86</v>
      </c>
    </row>
    <row r="10" spans="1:14" x14ac:dyDescent="0.3">
      <c r="A10" s="171"/>
      <c r="B10" s="181"/>
      <c r="C10" s="173" t="s">
        <v>79</v>
      </c>
      <c r="D10" s="174">
        <v>8</v>
      </c>
      <c r="E10" s="172">
        <v>1</v>
      </c>
      <c r="F10" s="174">
        <v>8</v>
      </c>
      <c r="G10" s="173" t="s">
        <v>79</v>
      </c>
      <c r="H10" s="175">
        <v>1</v>
      </c>
      <c r="I10" s="176">
        <v>8</v>
      </c>
      <c r="J10" s="176">
        <f t="shared" si="0"/>
        <v>0</v>
      </c>
      <c r="K10" s="177">
        <v>6</v>
      </c>
      <c r="L10" s="178">
        <f>SUM(I10*K10)</f>
        <v>48</v>
      </c>
      <c r="M10" s="179">
        <f t="shared" si="4"/>
        <v>52.320000000000007</v>
      </c>
      <c r="N10" s="180" t="s">
        <v>86</v>
      </c>
    </row>
    <row r="11" spans="1:14" x14ac:dyDescent="0.3">
      <c r="A11" s="182"/>
      <c r="B11" s="192"/>
      <c r="C11" s="184"/>
      <c r="D11" s="185"/>
      <c r="E11" s="183"/>
      <c r="F11" s="185"/>
      <c r="G11" s="184"/>
      <c r="H11" s="186"/>
      <c r="I11" s="187"/>
      <c r="J11" s="187"/>
      <c r="K11" s="188"/>
      <c r="L11" s="189"/>
      <c r="M11" s="190"/>
      <c r="N11" s="191"/>
    </row>
    <row r="12" spans="1:14" x14ac:dyDescent="0.3">
      <c r="A12" s="171">
        <v>42859</v>
      </c>
      <c r="B12" s="181" t="s">
        <v>20</v>
      </c>
      <c r="C12" s="173" t="s">
        <v>120</v>
      </c>
      <c r="D12" s="174">
        <v>1</v>
      </c>
      <c r="E12" s="172">
        <v>1</v>
      </c>
      <c r="F12" s="174">
        <v>1</v>
      </c>
      <c r="G12" s="173" t="s">
        <v>120</v>
      </c>
      <c r="H12" s="175">
        <v>1</v>
      </c>
      <c r="I12" s="176">
        <v>1</v>
      </c>
      <c r="J12" s="176">
        <f t="shared" si="0"/>
        <v>0</v>
      </c>
      <c r="K12" s="177">
        <v>6</v>
      </c>
      <c r="L12" s="178">
        <f t="shared" ref="L12:L16" si="5">SUM(I12*K12)</f>
        <v>6</v>
      </c>
      <c r="M12" s="179">
        <f t="shared" ref="M12:M14" si="6">SUM(I12*K12*1.09)</f>
        <v>6.5400000000000009</v>
      </c>
      <c r="N12" s="180" t="s">
        <v>86</v>
      </c>
    </row>
    <row r="13" spans="1:14" x14ac:dyDescent="0.3">
      <c r="A13" s="171"/>
      <c r="B13" s="181"/>
      <c r="C13" s="173" t="s">
        <v>79</v>
      </c>
      <c r="D13" s="174">
        <v>8</v>
      </c>
      <c r="E13" s="172">
        <v>1</v>
      </c>
      <c r="F13" s="174">
        <v>8</v>
      </c>
      <c r="G13" s="173" t="s">
        <v>79</v>
      </c>
      <c r="H13" s="175">
        <v>1</v>
      </c>
      <c r="I13" s="176">
        <v>8</v>
      </c>
      <c r="J13" s="176">
        <f t="shared" si="0"/>
        <v>0</v>
      </c>
      <c r="K13" s="177">
        <v>6</v>
      </c>
      <c r="L13" s="178">
        <f t="shared" si="5"/>
        <v>48</v>
      </c>
      <c r="M13" s="179">
        <f t="shared" si="6"/>
        <v>52.320000000000007</v>
      </c>
      <c r="N13" s="180" t="s">
        <v>86</v>
      </c>
    </row>
    <row r="14" spans="1:14" x14ac:dyDescent="0.3">
      <c r="A14" s="171"/>
      <c r="B14" s="181"/>
      <c r="C14" s="173" t="s">
        <v>122</v>
      </c>
      <c r="D14" s="174">
        <v>1</v>
      </c>
      <c r="E14" s="172">
        <v>1</v>
      </c>
      <c r="F14" s="174">
        <v>1</v>
      </c>
      <c r="G14" s="173" t="s">
        <v>122</v>
      </c>
      <c r="H14" s="175">
        <v>1</v>
      </c>
      <c r="I14" s="176">
        <v>1</v>
      </c>
      <c r="J14" s="176">
        <f t="shared" si="0"/>
        <v>0</v>
      </c>
      <c r="K14" s="177">
        <v>6</v>
      </c>
      <c r="L14" s="178">
        <f t="shared" si="5"/>
        <v>6</v>
      </c>
      <c r="M14" s="179">
        <f t="shared" si="6"/>
        <v>6.5400000000000009</v>
      </c>
      <c r="N14" s="180" t="s">
        <v>86</v>
      </c>
    </row>
    <row r="15" spans="1:14" x14ac:dyDescent="0.3">
      <c r="A15" s="182"/>
      <c r="B15" s="193"/>
      <c r="C15" s="184"/>
      <c r="D15" s="185"/>
      <c r="E15" s="183"/>
      <c r="F15" s="183"/>
      <c r="G15" s="184"/>
      <c r="H15" s="186"/>
      <c r="I15" s="187"/>
      <c r="J15" s="187"/>
      <c r="K15" s="188"/>
      <c r="L15" s="189"/>
      <c r="M15" s="190"/>
      <c r="N15" s="191"/>
    </row>
    <row r="16" spans="1:14" x14ac:dyDescent="0.3">
      <c r="A16" s="171">
        <v>42890</v>
      </c>
      <c r="B16" s="172" t="s">
        <v>21</v>
      </c>
      <c r="C16" s="173" t="s">
        <v>121</v>
      </c>
      <c r="D16" s="174">
        <v>2</v>
      </c>
      <c r="E16" s="172">
        <v>1</v>
      </c>
      <c r="F16" s="174">
        <v>2</v>
      </c>
      <c r="G16" s="173" t="s">
        <v>121</v>
      </c>
      <c r="H16" s="175">
        <v>1</v>
      </c>
      <c r="I16" s="176">
        <v>2</v>
      </c>
      <c r="J16" s="176">
        <f t="shared" si="0"/>
        <v>0</v>
      </c>
      <c r="K16" s="177">
        <v>6</v>
      </c>
      <c r="L16" s="178">
        <f t="shared" si="5"/>
        <v>12</v>
      </c>
      <c r="M16" s="179">
        <f>SUM(I16*K16*1.09)</f>
        <v>13.080000000000002</v>
      </c>
      <c r="N16" s="180" t="s">
        <v>86</v>
      </c>
    </row>
    <row r="17" spans="1:14" x14ac:dyDescent="0.3">
      <c r="A17" s="171"/>
      <c r="B17" s="181"/>
      <c r="C17" s="173" t="s">
        <v>79</v>
      </c>
      <c r="D17" s="174">
        <v>8</v>
      </c>
      <c r="E17" s="172">
        <v>1</v>
      </c>
      <c r="F17" s="174">
        <v>8</v>
      </c>
      <c r="G17" s="173" t="s">
        <v>79</v>
      </c>
      <c r="H17" s="175">
        <v>1</v>
      </c>
      <c r="I17" s="176">
        <v>8</v>
      </c>
      <c r="J17" s="176">
        <f t="shared" ref="J17" si="7">I17-F17</f>
        <v>0</v>
      </c>
      <c r="K17" s="177">
        <v>6</v>
      </c>
      <c r="L17" s="178">
        <f t="shared" ref="L17" si="8">SUM(I17*K17)</f>
        <v>48</v>
      </c>
      <c r="M17" s="179">
        <f t="shared" ref="M17" si="9">SUM(I17*K17*1.09)</f>
        <v>52.320000000000007</v>
      </c>
      <c r="N17" s="180" t="s">
        <v>86</v>
      </c>
    </row>
    <row r="18" spans="1:14" x14ac:dyDescent="0.3">
      <c r="A18" s="182"/>
      <c r="B18" s="192"/>
      <c r="C18" s="184"/>
      <c r="D18" s="185"/>
      <c r="E18" s="183"/>
      <c r="F18" s="185"/>
      <c r="G18" s="184"/>
      <c r="H18" s="186"/>
      <c r="I18" s="187"/>
      <c r="J18" s="187"/>
      <c r="K18" s="188"/>
      <c r="L18" s="189"/>
      <c r="M18" s="190"/>
      <c r="N18" s="191"/>
    </row>
    <row r="19" spans="1:14" x14ac:dyDescent="0.3">
      <c r="A19" s="171">
        <v>42920</v>
      </c>
      <c r="B19" s="72" t="s">
        <v>22</v>
      </c>
      <c r="C19" s="173" t="s">
        <v>121</v>
      </c>
      <c r="D19" s="174">
        <v>2</v>
      </c>
      <c r="E19" s="172">
        <v>1</v>
      </c>
      <c r="F19" s="172">
        <v>2</v>
      </c>
      <c r="G19" s="173" t="s">
        <v>121</v>
      </c>
      <c r="H19" s="175">
        <v>1</v>
      </c>
      <c r="I19" s="176">
        <v>2</v>
      </c>
      <c r="J19" s="176">
        <f t="shared" si="0"/>
        <v>0</v>
      </c>
      <c r="K19" s="177">
        <v>6</v>
      </c>
      <c r="L19" s="178">
        <v>12</v>
      </c>
      <c r="M19" s="179">
        <f t="shared" ref="M19" si="10">SUM(I19*K19*1.09)</f>
        <v>13.080000000000002</v>
      </c>
      <c r="N19" s="180" t="s">
        <v>86</v>
      </c>
    </row>
    <row r="20" spans="1:14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ref="J20" si="11">I20-F20</f>
        <v>0</v>
      </c>
      <c r="K20" s="177">
        <v>6</v>
      </c>
      <c r="L20" s="178">
        <f t="shared" ref="L20" si="12">SUM(I20*K20)</f>
        <v>48</v>
      </c>
      <c r="M20" s="179">
        <f t="shared" ref="M20" si="13">SUM(I20*K20*1.09)</f>
        <v>52.320000000000007</v>
      </c>
      <c r="N20" s="180" t="s">
        <v>86</v>
      </c>
    </row>
    <row r="21" spans="1:14" x14ac:dyDescent="0.3">
      <c r="A21" s="182"/>
      <c r="B21" s="183"/>
      <c r="C21" s="184"/>
      <c r="D21" s="185"/>
      <c r="E21" s="183"/>
      <c r="F21" s="185"/>
      <c r="G21" s="184"/>
      <c r="H21" s="186"/>
      <c r="I21" s="187"/>
      <c r="J21" s="187"/>
      <c r="K21" s="188"/>
      <c r="L21" s="189"/>
      <c r="M21" s="190"/>
      <c r="N21" s="191"/>
    </row>
    <row r="22" spans="1:14" x14ac:dyDescent="0.3">
      <c r="A22" s="171">
        <v>42951</v>
      </c>
      <c r="B22" s="72" t="s">
        <v>15</v>
      </c>
      <c r="C22" s="173" t="s">
        <v>121</v>
      </c>
      <c r="D22" s="174">
        <v>2</v>
      </c>
      <c r="E22" s="172">
        <v>1</v>
      </c>
      <c r="F22" s="172">
        <v>2</v>
      </c>
      <c r="G22" s="173" t="s">
        <v>121</v>
      </c>
      <c r="H22" s="175">
        <v>1</v>
      </c>
      <c r="I22" s="176">
        <v>2</v>
      </c>
      <c r="J22" s="176">
        <f t="shared" ref="J22:J26" si="14">I22-F22</f>
        <v>0</v>
      </c>
      <c r="K22" s="177">
        <v>6</v>
      </c>
      <c r="L22" s="178">
        <v>12</v>
      </c>
      <c r="M22" s="179">
        <f t="shared" ref="M22:M24" si="15">SUM(I22*K22*1.09)</f>
        <v>13.080000000000002</v>
      </c>
      <c r="N22" s="180" t="s">
        <v>86</v>
      </c>
    </row>
    <row r="23" spans="1:14" x14ac:dyDescent="0.3">
      <c r="A23" s="171"/>
      <c r="B23" s="181"/>
      <c r="C23" s="173" t="s">
        <v>176</v>
      </c>
      <c r="D23" s="174">
        <v>7</v>
      </c>
      <c r="E23" s="172">
        <v>1</v>
      </c>
      <c r="F23" s="174">
        <v>7</v>
      </c>
      <c r="G23" s="173" t="s">
        <v>176</v>
      </c>
      <c r="H23" s="175">
        <v>1</v>
      </c>
      <c r="I23" s="176">
        <v>7</v>
      </c>
      <c r="J23" s="176">
        <f t="shared" si="14"/>
        <v>0</v>
      </c>
      <c r="K23" s="177">
        <v>6</v>
      </c>
      <c r="L23" s="178">
        <f t="shared" ref="L23:L27" si="16">SUM(I23*K23)</f>
        <v>42</v>
      </c>
      <c r="M23" s="179">
        <f t="shared" si="15"/>
        <v>45.78</v>
      </c>
      <c r="N23" s="180" t="s">
        <v>86</v>
      </c>
    </row>
    <row r="24" spans="1:14" x14ac:dyDescent="0.3">
      <c r="A24" s="171"/>
      <c r="B24" s="181"/>
      <c r="C24" s="173" t="s">
        <v>122</v>
      </c>
      <c r="D24" s="174">
        <v>1</v>
      </c>
      <c r="E24" s="172">
        <v>1</v>
      </c>
      <c r="F24" s="174">
        <v>1</v>
      </c>
      <c r="G24" s="173" t="s">
        <v>122</v>
      </c>
      <c r="H24" s="175">
        <v>1</v>
      </c>
      <c r="I24" s="176">
        <v>1</v>
      </c>
      <c r="J24" s="176">
        <f t="shared" si="14"/>
        <v>0</v>
      </c>
      <c r="K24" s="177">
        <v>6</v>
      </c>
      <c r="L24" s="178">
        <f t="shared" si="16"/>
        <v>6</v>
      </c>
      <c r="M24" s="179">
        <f t="shared" si="15"/>
        <v>6.5400000000000009</v>
      </c>
      <c r="N24" s="180" t="s">
        <v>86</v>
      </c>
    </row>
    <row r="25" spans="1:14" x14ac:dyDescent="0.3">
      <c r="A25" s="182"/>
      <c r="B25" s="193"/>
      <c r="C25" s="184"/>
      <c r="D25" s="185"/>
      <c r="E25" s="183"/>
      <c r="F25" s="185"/>
      <c r="G25" s="184"/>
      <c r="H25" s="186"/>
      <c r="I25" s="187"/>
      <c r="J25" s="187"/>
      <c r="K25" s="188"/>
      <c r="L25" s="189"/>
      <c r="M25" s="190"/>
      <c r="N25" s="191"/>
    </row>
    <row r="26" spans="1:14" x14ac:dyDescent="0.3">
      <c r="A26" s="171">
        <v>43012</v>
      </c>
      <c r="B26" s="72" t="s">
        <v>18</v>
      </c>
      <c r="C26" s="173" t="s">
        <v>180</v>
      </c>
      <c r="D26" s="174">
        <v>1</v>
      </c>
      <c r="E26" s="172">
        <v>1</v>
      </c>
      <c r="F26" s="172">
        <v>1</v>
      </c>
      <c r="G26" s="173" t="s">
        <v>180</v>
      </c>
      <c r="H26" s="175">
        <v>1</v>
      </c>
      <c r="I26" s="176">
        <v>1</v>
      </c>
      <c r="J26" s="176">
        <f t="shared" si="14"/>
        <v>0</v>
      </c>
      <c r="K26" s="177">
        <v>6</v>
      </c>
      <c r="L26" s="178">
        <f t="shared" si="16"/>
        <v>6</v>
      </c>
      <c r="M26" s="179">
        <f t="shared" ref="M26:M27" si="17">SUM(I26*K26*1.09)</f>
        <v>6.5400000000000009</v>
      </c>
      <c r="N26" s="180" t="s">
        <v>86</v>
      </c>
    </row>
    <row r="27" spans="1:14" x14ac:dyDescent="0.3">
      <c r="A27" s="171"/>
      <c r="B27" s="72"/>
      <c r="C27" s="173" t="s">
        <v>79</v>
      </c>
      <c r="D27" s="174">
        <v>8</v>
      </c>
      <c r="E27" s="172">
        <v>1</v>
      </c>
      <c r="F27" s="172">
        <v>8</v>
      </c>
      <c r="G27" s="173" t="s">
        <v>121</v>
      </c>
      <c r="H27" s="175">
        <v>1</v>
      </c>
      <c r="I27" s="176">
        <v>8</v>
      </c>
      <c r="J27" s="176">
        <f t="shared" ref="J27:J29" si="18">I27-F27</f>
        <v>0</v>
      </c>
      <c r="K27" s="177">
        <v>6</v>
      </c>
      <c r="L27" s="178">
        <f t="shared" si="16"/>
        <v>48</v>
      </c>
      <c r="M27" s="179">
        <f t="shared" si="17"/>
        <v>52.320000000000007</v>
      </c>
      <c r="N27" s="180" t="s">
        <v>86</v>
      </c>
    </row>
    <row r="28" spans="1:14" x14ac:dyDescent="0.3">
      <c r="A28" s="182"/>
      <c r="B28" s="183"/>
      <c r="C28" s="184"/>
      <c r="D28" s="185"/>
      <c r="E28" s="183"/>
      <c r="F28" s="185"/>
      <c r="G28" s="184"/>
      <c r="H28" s="186"/>
      <c r="I28" s="187"/>
      <c r="J28" s="187"/>
      <c r="K28" s="188"/>
      <c r="L28" s="189"/>
      <c r="M28" s="190"/>
      <c r="N28" s="191"/>
    </row>
    <row r="29" spans="1:14" x14ac:dyDescent="0.3">
      <c r="A29" s="171">
        <v>43043</v>
      </c>
      <c r="B29" s="72" t="s">
        <v>19</v>
      </c>
      <c r="C29" s="173" t="s">
        <v>120</v>
      </c>
      <c r="D29" s="174">
        <v>1</v>
      </c>
      <c r="E29" s="172">
        <v>1</v>
      </c>
      <c r="F29" s="172">
        <v>1</v>
      </c>
      <c r="G29" s="173" t="s">
        <v>120</v>
      </c>
      <c r="H29" s="175">
        <v>1</v>
      </c>
      <c r="I29" s="176">
        <v>1</v>
      </c>
      <c r="J29" s="176">
        <f t="shared" si="18"/>
        <v>0</v>
      </c>
      <c r="K29" s="177">
        <v>6</v>
      </c>
      <c r="L29" s="178">
        <f t="shared" ref="L29:L30" si="19">SUM(I29*K29)</f>
        <v>6</v>
      </c>
      <c r="M29" s="179">
        <f t="shared" ref="M29:M30" si="20">SUM(I29*K29*1.09)</f>
        <v>6.5400000000000009</v>
      </c>
      <c r="N29" s="180" t="s">
        <v>86</v>
      </c>
    </row>
    <row r="30" spans="1:14" x14ac:dyDescent="0.3">
      <c r="A30" s="171"/>
      <c r="B30" s="72"/>
      <c r="C30" s="173" t="s">
        <v>79</v>
      </c>
      <c r="D30" s="174">
        <v>8</v>
      </c>
      <c r="E30" s="172">
        <v>1</v>
      </c>
      <c r="F30" s="172">
        <v>8</v>
      </c>
      <c r="G30" s="173" t="s">
        <v>121</v>
      </c>
      <c r="H30" s="175">
        <v>1</v>
      </c>
      <c r="I30" s="176">
        <v>8</v>
      </c>
      <c r="J30" s="176">
        <f>I30-F30</f>
        <v>0</v>
      </c>
      <c r="K30" s="177">
        <v>6</v>
      </c>
      <c r="L30" s="178">
        <f t="shared" si="19"/>
        <v>48</v>
      </c>
      <c r="M30" s="179">
        <f t="shared" si="20"/>
        <v>52.320000000000007</v>
      </c>
      <c r="N30" s="180" t="s">
        <v>86</v>
      </c>
    </row>
    <row r="31" spans="1:14" x14ac:dyDescent="0.3">
      <c r="A31" s="182"/>
      <c r="B31" s="183"/>
      <c r="C31" s="184"/>
      <c r="D31" s="185"/>
      <c r="E31" s="183"/>
      <c r="F31" s="185"/>
      <c r="G31" s="184"/>
      <c r="H31" s="186"/>
      <c r="I31" s="187"/>
      <c r="J31" s="187"/>
      <c r="K31" s="188"/>
      <c r="L31" s="189"/>
      <c r="M31" s="190"/>
      <c r="N31" s="191"/>
    </row>
    <row r="32" spans="1:14" x14ac:dyDescent="0.3">
      <c r="A32" s="171">
        <v>43073</v>
      </c>
      <c r="B32" s="72" t="s">
        <v>20</v>
      </c>
      <c r="C32" s="173" t="s">
        <v>120</v>
      </c>
      <c r="D32" s="174">
        <v>1</v>
      </c>
      <c r="E32" s="172">
        <v>1</v>
      </c>
      <c r="F32" s="172">
        <v>1</v>
      </c>
      <c r="G32" s="173" t="s">
        <v>120</v>
      </c>
      <c r="H32" s="175">
        <v>1</v>
      </c>
      <c r="I32" s="176">
        <v>1</v>
      </c>
      <c r="J32" s="176">
        <f t="shared" ref="J32" si="21">I32-F32</f>
        <v>0</v>
      </c>
      <c r="K32" s="177">
        <v>6</v>
      </c>
      <c r="L32" s="178">
        <f t="shared" ref="L32:L34" si="22">SUM(I32*K32)</f>
        <v>6</v>
      </c>
      <c r="M32" s="179">
        <f t="shared" ref="M32:M34" si="23">SUM(I32*K32*1.09)</f>
        <v>6.5400000000000009</v>
      </c>
      <c r="N32" s="180" t="s">
        <v>86</v>
      </c>
    </row>
    <row r="33" spans="1:14" x14ac:dyDescent="0.3">
      <c r="A33" s="171"/>
      <c r="B33" s="72"/>
      <c r="C33" s="173" t="s">
        <v>79</v>
      </c>
      <c r="D33" s="174">
        <v>8</v>
      </c>
      <c r="E33" s="172">
        <v>1</v>
      </c>
      <c r="F33" s="172">
        <v>8</v>
      </c>
      <c r="G33" s="173" t="s">
        <v>79</v>
      </c>
      <c r="H33" s="175">
        <v>1</v>
      </c>
      <c r="I33" s="176">
        <v>8</v>
      </c>
      <c r="J33" s="176">
        <f t="shared" ref="J33:J40" si="24">I33-F33</f>
        <v>0</v>
      </c>
      <c r="K33" s="177">
        <v>6</v>
      </c>
      <c r="L33" s="178">
        <f t="shared" si="22"/>
        <v>48</v>
      </c>
      <c r="M33" s="179">
        <f t="shared" si="23"/>
        <v>52.320000000000007</v>
      </c>
      <c r="N33" s="180" t="s">
        <v>86</v>
      </c>
    </row>
    <row r="34" spans="1:14" x14ac:dyDescent="0.3">
      <c r="A34" s="171"/>
      <c r="B34" s="72"/>
      <c r="C34" s="173" t="s">
        <v>122</v>
      </c>
      <c r="D34" s="174">
        <v>1</v>
      </c>
      <c r="E34" s="172">
        <v>1</v>
      </c>
      <c r="F34" s="174">
        <v>1</v>
      </c>
      <c r="G34" s="173" t="s">
        <v>122</v>
      </c>
      <c r="H34" s="175">
        <v>1</v>
      </c>
      <c r="I34" s="176">
        <v>1</v>
      </c>
      <c r="J34" s="176">
        <f t="shared" si="24"/>
        <v>0</v>
      </c>
      <c r="K34" s="177">
        <v>6</v>
      </c>
      <c r="L34" s="178">
        <f t="shared" si="22"/>
        <v>6</v>
      </c>
      <c r="M34" s="179">
        <f t="shared" si="23"/>
        <v>6.5400000000000009</v>
      </c>
      <c r="N34" s="180" t="s">
        <v>86</v>
      </c>
    </row>
    <row r="35" spans="1:14" x14ac:dyDescent="0.3">
      <c r="A35" s="182"/>
      <c r="B35" s="183"/>
      <c r="C35" s="184"/>
      <c r="D35" s="185"/>
      <c r="E35" s="183"/>
      <c r="F35" s="185"/>
      <c r="G35" s="184"/>
      <c r="H35" s="186"/>
      <c r="I35" s="187"/>
      <c r="J35" s="187"/>
      <c r="K35" s="188"/>
      <c r="L35" s="189"/>
      <c r="M35" s="190"/>
      <c r="N35" s="191"/>
    </row>
    <row r="36" spans="1:14" x14ac:dyDescent="0.3">
      <c r="A36" s="171" t="s">
        <v>189</v>
      </c>
      <c r="B36" s="72" t="s">
        <v>21</v>
      </c>
      <c r="C36" s="173" t="s">
        <v>120</v>
      </c>
      <c r="D36" s="174">
        <v>1</v>
      </c>
      <c r="E36" s="172">
        <v>1</v>
      </c>
      <c r="F36" s="172">
        <v>1</v>
      </c>
      <c r="G36" s="173" t="s">
        <v>120</v>
      </c>
      <c r="H36" s="175">
        <v>1</v>
      </c>
      <c r="I36" s="176">
        <v>1</v>
      </c>
      <c r="J36" s="176">
        <f t="shared" si="24"/>
        <v>0</v>
      </c>
      <c r="K36" s="177">
        <v>6</v>
      </c>
      <c r="L36" s="178">
        <f t="shared" ref="L36:L37" si="25">SUM(I36*K36)</f>
        <v>6</v>
      </c>
      <c r="M36" s="179">
        <f t="shared" ref="M36:M37" si="26">SUM(I36*K36*1.09)</f>
        <v>6.5400000000000009</v>
      </c>
      <c r="N36" s="180" t="s">
        <v>86</v>
      </c>
    </row>
    <row r="37" spans="1:14" x14ac:dyDescent="0.3">
      <c r="A37" s="171"/>
      <c r="B37" s="72"/>
      <c r="C37" s="173" t="s">
        <v>79</v>
      </c>
      <c r="D37" s="174">
        <v>8</v>
      </c>
      <c r="E37" s="172">
        <v>1</v>
      </c>
      <c r="F37" s="174">
        <v>8</v>
      </c>
      <c r="G37" s="173" t="s">
        <v>79</v>
      </c>
      <c r="H37" s="175">
        <v>1</v>
      </c>
      <c r="I37" s="176">
        <v>8</v>
      </c>
      <c r="J37" s="176">
        <f t="shared" si="24"/>
        <v>0</v>
      </c>
      <c r="K37" s="177">
        <v>6</v>
      </c>
      <c r="L37" s="178">
        <f t="shared" si="25"/>
        <v>48</v>
      </c>
      <c r="M37" s="179">
        <f t="shared" si="26"/>
        <v>52.320000000000007</v>
      </c>
      <c r="N37" s="180" t="s">
        <v>86</v>
      </c>
    </row>
    <row r="38" spans="1:14" x14ac:dyDescent="0.3">
      <c r="A38" s="182"/>
      <c r="B38" s="183"/>
      <c r="C38" s="184"/>
      <c r="D38" s="185"/>
      <c r="E38" s="183"/>
      <c r="F38" s="185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 t="s">
        <v>127</v>
      </c>
      <c r="B39" s="72" t="s">
        <v>22</v>
      </c>
      <c r="C39" s="173" t="s">
        <v>120</v>
      </c>
      <c r="D39" s="174">
        <v>1</v>
      </c>
      <c r="E39" s="172">
        <v>1</v>
      </c>
      <c r="F39" s="172">
        <v>1</v>
      </c>
      <c r="G39" s="173" t="s">
        <v>120</v>
      </c>
      <c r="H39" s="175">
        <v>1</v>
      </c>
      <c r="I39" s="176">
        <v>1</v>
      </c>
      <c r="J39" s="176">
        <f t="shared" si="24"/>
        <v>0</v>
      </c>
      <c r="K39" s="177">
        <v>6</v>
      </c>
      <c r="L39" s="178">
        <f t="shared" ref="L39:L40" si="27">SUM(I39*K39)</f>
        <v>6</v>
      </c>
      <c r="M39" s="179">
        <f t="shared" ref="M39:M40" si="28">SUM(I39*K39*1.09)</f>
        <v>6.5400000000000009</v>
      </c>
      <c r="N39" s="180" t="s">
        <v>86</v>
      </c>
    </row>
    <row r="40" spans="1:14" x14ac:dyDescent="0.3">
      <c r="A40" s="171"/>
      <c r="B40" s="72"/>
      <c r="C40" s="173" t="s">
        <v>120</v>
      </c>
      <c r="D40" s="174">
        <v>1</v>
      </c>
      <c r="E40" s="172">
        <v>1</v>
      </c>
      <c r="F40" s="172">
        <v>1</v>
      </c>
      <c r="G40" s="173" t="s">
        <v>120</v>
      </c>
      <c r="H40" s="175">
        <v>1</v>
      </c>
      <c r="I40" s="176">
        <v>1</v>
      </c>
      <c r="J40" s="176">
        <f t="shared" si="24"/>
        <v>0</v>
      </c>
      <c r="K40" s="177">
        <v>6</v>
      </c>
      <c r="L40" s="178">
        <f t="shared" si="27"/>
        <v>6</v>
      </c>
      <c r="M40" s="179">
        <f t="shared" si="28"/>
        <v>6.5400000000000009</v>
      </c>
      <c r="N40" s="180" t="s">
        <v>86</v>
      </c>
    </row>
    <row r="41" spans="1:14" x14ac:dyDescent="0.3">
      <c r="A41" s="182"/>
      <c r="B41" s="183"/>
      <c r="C41" s="184"/>
      <c r="D41" s="185"/>
      <c r="E41" s="183"/>
      <c r="F41" s="185"/>
      <c r="G41" s="184"/>
      <c r="H41" s="186"/>
      <c r="I41" s="187"/>
      <c r="J41" s="187"/>
      <c r="K41" s="188"/>
      <c r="L41" s="189"/>
      <c r="M41" s="190"/>
      <c r="N41" s="191"/>
    </row>
    <row r="42" spans="1:14" ht="15" thickBot="1" x14ac:dyDescent="0.35">
      <c r="A42" s="182"/>
      <c r="B42" s="183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ht="18" thickBot="1" x14ac:dyDescent="0.35">
      <c r="A43" s="226" t="s">
        <v>144</v>
      </c>
      <c r="B43" s="229"/>
      <c r="C43" s="229"/>
      <c r="D43" s="230"/>
      <c r="E43" s="164"/>
      <c r="F43" s="165">
        <f>SUM(F3:F42)</f>
        <v>103</v>
      </c>
      <c r="G43" s="164"/>
      <c r="H43" s="166"/>
      <c r="I43" s="167">
        <f>SUM(I3:I42)</f>
        <v>103</v>
      </c>
      <c r="J43" s="167">
        <f>SUM(J3:J42)</f>
        <v>0</v>
      </c>
      <c r="K43" s="168"/>
      <c r="L43" s="168">
        <f>SUM(L3:L42)</f>
        <v>618</v>
      </c>
      <c r="M43" s="169">
        <f>SUM(M3:M42)</f>
        <v>673.62</v>
      </c>
      <c r="N43" s="170" t="s">
        <v>23</v>
      </c>
    </row>
  </sheetData>
  <mergeCells count="2">
    <mergeCell ref="A1:N1"/>
    <mergeCell ref="A43:D4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O65"/>
  <sheetViews>
    <sheetView topLeftCell="A43" workbookViewId="0">
      <selection activeCell="E67" sqref="E67"/>
    </sheetView>
  </sheetViews>
  <sheetFormatPr defaultRowHeight="14.4" x14ac:dyDescent="0.3"/>
  <cols>
    <col min="1" max="2" width="9.109375" style="42"/>
    <col min="3" max="3" width="12.109375" style="42" customWidth="1"/>
    <col min="4" max="4" width="22.88671875" style="42" customWidth="1"/>
    <col min="5" max="5" width="10.44140625" style="43" customWidth="1"/>
    <col min="6" max="6" width="10.109375" style="43" customWidth="1"/>
    <col min="7" max="8" width="15.6640625" style="43" customWidth="1"/>
    <col min="9" max="9" width="9.109375" style="42"/>
    <col min="10" max="10" width="12.109375" style="42" customWidth="1"/>
    <col min="11" max="258" width="9.109375" style="42"/>
    <col min="259" max="259" width="12.109375" style="42" customWidth="1"/>
    <col min="260" max="260" width="22.6640625" style="42" customWidth="1"/>
    <col min="261" max="261" width="10" style="42" customWidth="1"/>
    <col min="262" max="262" width="10.109375" style="42" customWidth="1"/>
    <col min="263" max="264" width="15.6640625" style="42" customWidth="1"/>
    <col min="265" max="265" width="9.109375" style="42"/>
    <col min="266" max="266" width="1.88671875" style="42" customWidth="1"/>
    <col min="267" max="514" width="9.109375" style="42"/>
    <col min="515" max="515" width="12.109375" style="42" customWidth="1"/>
    <col min="516" max="516" width="22.6640625" style="42" customWidth="1"/>
    <col min="517" max="517" width="10" style="42" customWidth="1"/>
    <col min="518" max="518" width="10.109375" style="42" customWidth="1"/>
    <col min="519" max="520" width="15.6640625" style="42" customWidth="1"/>
    <col min="521" max="521" width="9.109375" style="42"/>
    <col min="522" max="522" width="1.88671875" style="42" customWidth="1"/>
    <col min="523" max="770" width="9.109375" style="42"/>
    <col min="771" max="771" width="12.109375" style="42" customWidth="1"/>
    <col min="772" max="772" width="22.6640625" style="42" customWidth="1"/>
    <col min="773" max="773" width="10" style="42" customWidth="1"/>
    <col min="774" max="774" width="10.109375" style="42" customWidth="1"/>
    <col min="775" max="776" width="15.6640625" style="42" customWidth="1"/>
    <col min="777" max="777" width="9.109375" style="42"/>
    <col min="778" max="778" width="1.88671875" style="42" customWidth="1"/>
    <col min="779" max="1026" width="9.109375" style="42"/>
    <col min="1027" max="1027" width="12.109375" style="42" customWidth="1"/>
    <col min="1028" max="1028" width="22.6640625" style="42" customWidth="1"/>
    <col min="1029" max="1029" width="10" style="42" customWidth="1"/>
    <col min="1030" max="1030" width="10.109375" style="42" customWidth="1"/>
    <col min="1031" max="1032" width="15.6640625" style="42" customWidth="1"/>
    <col min="1033" max="1033" width="9.109375" style="42"/>
    <col min="1034" max="1034" width="1.88671875" style="42" customWidth="1"/>
    <col min="1035" max="1282" width="9.109375" style="42"/>
    <col min="1283" max="1283" width="12.109375" style="42" customWidth="1"/>
    <col min="1284" max="1284" width="22.6640625" style="42" customWidth="1"/>
    <col min="1285" max="1285" width="10" style="42" customWidth="1"/>
    <col min="1286" max="1286" width="10.109375" style="42" customWidth="1"/>
    <col min="1287" max="1288" width="15.6640625" style="42" customWidth="1"/>
    <col min="1289" max="1289" width="9.109375" style="42"/>
    <col min="1290" max="1290" width="1.88671875" style="42" customWidth="1"/>
    <col min="1291" max="1538" width="9.109375" style="42"/>
    <col min="1539" max="1539" width="12.109375" style="42" customWidth="1"/>
    <col min="1540" max="1540" width="22.6640625" style="42" customWidth="1"/>
    <col min="1541" max="1541" width="10" style="42" customWidth="1"/>
    <col min="1542" max="1542" width="10.109375" style="42" customWidth="1"/>
    <col min="1543" max="1544" width="15.6640625" style="42" customWidth="1"/>
    <col min="1545" max="1545" width="9.109375" style="42"/>
    <col min="1546" max="1546" width="1.88671875" style="42" customWidth="1"/>
    <col min="1547" max="1794" width="9.109375" style="42"/>
    <col min="1795" max="1795" width="12.109375" style="42" customWidth="1"/>
    <col min="1796" max="1796" width="22.6640625" style="42" customWidth="1"/>
    <col min="1797" max="1797" width="10" style="42" customWidth="1"/>
    <col min="1798" max="1798" width="10.109375" style="42" customWidth="1"/>
    <col min="1799" max="1800" width="15.6640625" style="42" customWidth="1"/>
    <col min="1801" max="1801" width="9.109375" style="42"/>
    <col min="1802" max="1802" width="1.88671875" style="42" customWidth="1"/>
    <col min="1803" max="2050" width="9.109375" style="42"/>
    <col min="2051" max="2051" width="12.109375" style="42" customWidth="1"/>
    <col min="2052" max="2052" width="22.6640625" style="42" customWidth="1"/>
    <col min="2053" max="2053" width="10" style="42" customWidth="1"/>
    <col min="2054" max="2054" width="10.109375" style="42" customWidth="1"/>
    <col min="2055" max="2056" width="15.6640625" style="42" customWidth="1"/>
    <col min="2057" max="2057" width="9.109375" style="42"/>
    <col min="2058" max="2058" width="1.88671875" style="42" customWidth="1"/>
    <col min="2059" max="2306" width="9.109375" style="42"/>
    <col min="2307" max="2307" width="12.109375" style="42" customWidth="1"/>
    <col min="2308" max="2308" width="22.6640625" style="42" customWidth="1"/>
    <col min="2309" max="2309" width="10" style="42" customWidth="1"/>
    <col min="2310" max="2310" width="10.109375" style="42" customWidth="1"/>
    <col min="2311" max="2312" width="15.6640625" style="42" customWidth="1"/>
    <col min="2313" max="2313" width="9.109375" style="42"/>
    <col min="2314" max="2314" width="1.88671875" style="42" customWidth="1"/>
    <col min="2315" max="2562" width="9.109375" style="42"/>
    <col min="2563" max="2563" width="12.109375" style="42" customWidth="1"/>
    <col min="2564" max="2564" width="22.6640625" style="42" customWidth="1"/>
    <col min="2565" max="2565" width="10" style="42" customWidth="1"/>
    <col min="2566" max="2566" width="10.109375" style="42" customWidth="1"/>
    <col min="2567" max="2568" width="15.6640625" style="42" customWidth="1"/>
    <col min="2569" max="2569" width="9.109375" style="42"/>
    <col min="2570" max="2570" width="1.88671875" style="42" customWidth="1"/>
    <col min="2571" max="2818" width="9.109375" style="42"/>
    <col min="2819" max="2819" width="12.109375" style="42" customWidth="1"/>
    <col min="2820" max="2820" width="22.6640625" style="42" customWidth="1"/>
    <col min="2821" max="2821" width="10" style="42" customWidth="1"/>
    <col min="2822" max="2822" width="10.109375" style="42" customWidth="1"/>
    <col min="2823" max="2824" width="15.6640625" style="42" customWidth="1"/>
    <col min="2825" max="2825" width="9.109375" style="42"/>
    <col min="2826" max="2826" width="1.88671875" style="42" customWidth="1"/>
    <col min="2827" max="3074" width="9.109375" style="42"/>
    <col min="3075" max="3075" width="12.109375" style="42" customWidth="1"/>
    <col min="3076" max="3076" width="22.6640625" style="42" customWidth="1"/>
    <col min="3077" max="3077" width="10" style="42" customWidth="1"/>
    <col min="3078" max="3078" width="10.109375" style="42" customWidth="1"/>
    <col min="3079" max="3080" width="15.6640625" style="42" customWidth="1"/>
    <col min="3081" max="3081" width="9.109375" style="42"/>
    <col min="3082" max="3082" width="1.88671875" style="42" customWidth="1"/>
    <col min="3083" max="3330" width="9.109375" style="42"/>
    <col min="3331" max="3331" width="12.109375" style="42" customWidth="1"/>
    <col min="3332" max="3332" width="22.6640625" style="42" customWidth="1"/>
    <col min="3333" max="3333" width="10" style="42" customWidth="1"/>
    <col min="3334" max="3334" width="10.109375" style="42" customWidth="1"/>
    <col min="3335" max="3336" width="15.6640625" style="42" customWidth="1"/>
    <col min="3337" max="3337" width="9.109375" style="42"/>
    <col min="3338" max="3338" width="1.88671875" style="42" customWidth="1"/>
    <col min="3339" max="3586" width="9.109375" style="42"/>
    <col min="3587" max="3587" width="12.109375" style="42" customWidth="1"/>
    <col min="3588" max="3588" width="22.6640625" style="42" customWidth="1"/>
    <col min="3589" max="3589" width="10" style="42" customWidth="1"/>
    <col min="3590" max="3590" width="10.109375" style="42" customWidth="1"/>
    <col min="3591" max="3592" width="15.6640625" style="42" customWidth="1"/>
    <col min="3593" max="3593" width="9.109375" style="42"/>
    <col min="3594" max="3594" width="1.88671875" style="42" customWidth="1"/>
    <col min="3595" max="3842" width="9.109375" style="42"/>
    <col min="3843" max="3843" width="12.109375" style="42" customWidth="1"/>
    <col min="3844" max="3844" width="22.6640625" style="42" customWidth="1"/>
    <col min="3845" max="3845" width="10" style="42" customWidth="1"/>
    <col min="3846" max="3846" width="10.109375" style="42" customWidth="1"/>
    <col min="3847" max="3848" width="15.6640625" style="42" customWidth="1"/>
    <col min="3849" max="3849" width="9.109375" style="42"/>
    <col min="3850" max="3850" width="1.88671875" style="42" customWidth="1"/>
    <col min="3851" max="4098" width="9.109375" style="42"/>
    <col min="4099" max="4099" width="12.109375" style="42" customWidth="1"/>
    <col min="4100" max="4100" width="22.6640625" style="42" customWidth="1"/>
    <col min="4101" max="4101" width="10" style="42" customWidth="1"/>
    <col min="4102" max="4102" width="10.109375" style="42" customWidth="1"/>
    <col min="4103" max="4104" width="15.6640625" style="42" customWidth="1"/>
    <col min="4105" max="4105" width="9.109375" style="42"/>
    <col min="4106" max="4106" width="1.88671875" style="42" customWidth="1"/>
    <col min="4107" max="4354" width="9.109375" style="42"/>
    <col min="4355" max="4355" width="12.109375" style="42" customWidth="1"/>
    <col min="4356" max="4356" width="22.6640625" style="42" customWidth="1"/>
    <col min="4357" max="4357" width="10" style="42" customWidth="1"/>
    <col min="4358" max="4358" width="10.109375" style="42" customWidth="1"/>
    <col min="4359" max="4360" width="15.6640625" style="42" customWidth="1"/>
    <col min="4361" max="4361" width="9.109375" style="42"/>
    <col min="4362" max="4362" width="1.88671875" style="42" customWidth="1"/>
    <col min="4363" max="4610" width="9.109375" style="42"/>
    <col min="4611" max="4611" width="12.109375" style="42" customWidth="1"/>
    <col min="4612" max="4612" width="22.6640625" style="42" customWidth="1"/>
    <col min="4613" max="4613" width="10" style="42" customWidth="1"/>
    <col min="4614" max="4614" width="10.109375" style="42" customWidth="1"/>
    <col min="4615" max="4616" width="15.6640625" style="42" customWidth="1"/>
    <col min="4617" max="4617" width="9.109375" style="42"/>
    <col min="4618" max="4618" width="1.88671875" style="42" customWidth="1"/>
    <col min="4619" max="4866" width="9.109375" style="42"/>
    <col min="4867" max="4867" width="12.109375" style="42" customWidth="1"/>
    <col min="4868" max="4868" width="22.6640625" style="42" customWidth="1"/>
    <col min="4869" max="4869" width="10" style="42" customWidth="1"/>
    <col min="4870" max="4870" width="10.109375" style="42" customWidth="1"/>
    <col min="4871" max="4872" width="15.6640625" style="42" customWidth="1"/>
    <col min="4873" max="4873" width="9.109375" style="42"/>
    <col min="4874" max="4874" width="1.88671875" style="42" customWidth="1"/>
    <col min="4875" max="5122" width="9.109375" style="42"/>
    <col min="5123" max="5123" width="12.109375" style="42" customWidth="1"/>
    <col min="5124" max="5124" width="22.6640625" style="42" customWidth="1"/>
    <col min="5125" max="5125" width="10" style="42" customWidth="1"/>
    <col min="5126" max="5126" width="10.109375" style="42" customWidth="1"/>
    <col min="5127" max="5128" width="15.6640625" style="42" customWidth="1"/>
    <col min="5129" max="5129" width="9.109375" style="42"/>
    <col min="5130" max="5130" width="1.88671875" style="42" customWidth="1"/>
    <col min="5131" max="5378" width="9.109375" style="42"/>
    <col min="5379" max="5379" width="12.109375" style="42" customWidth="1"/>
    <col min="5380" max="5380" width="22.6640625" style="42" customWidth="1"/>
    <col min="5381" max="5381" width="10" style="42" customWidth="1"/>
    <col min="5382" max="5382" width="10.109375" style="42" customWidth="1"/>
    <col min="5383" max="5384" width="15.6640625" style="42" customWidth="1"/>
    <col min="5385" max="5385" width="9.109375" style="42"/>
    <col min="5386" max="5386" width="1.88671875" style="42" customWidth="1"/>
    <col min="5387" max="5634" width="9.109375" style="42"/>
    <col min="5635" max="5635" width="12.109375" style="42" customWidth="1"/>
    <col min="5636" max="5636" width="22.6640625" style="42" customWidth="1"/>
    <col min="5637" max="5637" width="10" style="42" customWidth="1"/>
    <col min="5638" max="5638" width="10.109375" style="42" customWidth="1"/>
    <col min="5639" max="5640" width="15.6640625" style="42" customWidth="1"/>
    <col min="5641" max="5641" width="9.109375" style="42"/>
    <col min="5642" max="5642" width="1.88671875" style="42" customWidth="1"/>
    <col min="5643" max="5890" width="9.109375" style="42"/>
    <col min="5891" max="5891" width="12.109375" style="42" customWidth="1"/>
    <col min="5892" max="5892" width="22.6640625" style="42" customWidth="1"/>
    <col min="5893" max="5893" width="10" style="42" customWidth="1"/>
    <col min="5894" max="5894" width="10.109375" style="42" customWidth="1"/>
    <col min="5895" max="5896" width="15.6640625" style="42" customWidth="1"/>
    <col min="5897" max="5897" width="9.109375" style="42"/>
    <col min="5898" max="5898" width="1.88671875" style="42" customWidth="1"/>
    <col min="5899" max="6146" width="9.109375" style="42"/>
    <col min="6147" max="6147" width="12.109375" style="42" customWidth="1"/>
    <col min="6148" max="6148" width="22.6640625" style="42" customWidth="1"/>
    <col min="6149" max="6149" width="10" style="42" customWidth="1"/>
    <col min="6150" max="6150" width="10.109375" style="42" customWidth="1"/>
    <col min="6151" max="6152" width="15.6640625" style="42" customWidth="1"/>
    <col min="6153" max="6153" width="9.109375" style="42"/>
    <col min="6154" max="6154" width="1.88671875" style="42" customWidth="1"/>
    <col min="6155" max="6402" width="9.109375" style="42"/>
    <col min="6403" max="6403" width="12.109375" style="42" customWidth="1"/>
    <col min="6404" max="6404" width="22.6640625" style="42" customWidth="1"/>
    <col min="6405" max="6405" width="10" style="42" customWidth="1"/>
    <col min="6406" max="6406" width="10.109375" style="42" customWidth="1"/>
    <col min="6407" max="6408" width="15.6640625" style="42" customWidth="1"/>
    <col min="6409" max="6409" width="9.109375" style="42"/>
    <col min="6410" max="6410" width="1.88671875" style="42" customWidth="1"/>
    <col min="6411" max="6658" width="9.109375" style="42"/>
    <col min="6659" max="6659" width="12.109375" style="42" customWidth="1"/>
    <col min="6660" max="6660" width="22.6640625" style="42" customWidth="1"/>
    <col min="6661" max="6661" width="10" style="42" customWidth="1"/>
    <col min="6662" max="6662" width="10.109375" style="42" customWidth="1"/>
    <col min="6663" max="6664" width="15.6640625" style="42" customWidth="1"/>
    <col min="6665" max="6665" width="9.109375" style="42"/>
    <col min="6666" max="6666" width="1.88671875" style="42" customWidth="1"/>
    <col min="6667" max="6914" width="9.109375" style="42"/>
    <col min="6915" max="6915" width="12.109375" style="42" customWidth="1"/>
    <col min="6916" max="6916" width="22.6640625" style="42" customWidth="1"/>
    <col min="6917" max="6917" width="10" style="42" customWidth="1"/>
    <col min="6918" max="6918" width="10.109375" style="42" customWidth="1"/>
    <col min="6919" max="6920" width="15.6640625" style="42" customWidth="1"/>
    <col min="6921" max="6921" width="9.109375" style="42"/>
    <col min="6922" max="6922" width="1.88671875" style="42" customWidth="1"/>
    <col min="6923" max="7170" width="9.109375" style="42"/>
    <col min="7171" max="7171" width="12.109375" style="42" customWidth="1"/>
    <col min="7172" max="7172" width="22.6640625" style="42" customWidth="1"/>
    <col min="7173" max="7173" width="10" style="42" customWidth="1"/>
    <col min="7174" max="7174" width="10.109375" style="42" customWidth="1"/>
    <col min="7175" max="7176" width="15.6640625" style="42" customWidth="1"/>
    <col min="7177" max="7177" width="9.109375" style="42"/>
    <col min="7178" max="7178" width="1.88671875" style="42" customWidth="1"/>
    <col min="7179" max="7426" width="9.109375" style="42"/>
    <col min="7427" max="7427" width="12.109375" style="42" customWidth="1"/>
    <col min="7428" max="7428" width="22.6640625" style="42" customWidth="1"/>
    <col min="7429" max="7429" width="10" style="42" customWidth="1"/>
    <col min="7430" max="7430" width="10.109375" style="42" customWidth="1"/>
    <col min="7431" max="7432" width="15.6640625" style="42" customWidth="1"/>
    <col min="7433" max="7433" width="9.109375" style="42"/>
    <col min="7434" max="7434" width="1.88671875" style="42" customWidth="1"/>
    <col min="7435" max="7682" width="9.109375" style="42"/>
    <col min="7683" max="7683" width="12.109375" style="42" customWidth="1"/>
    <col min="7684" max="7684" width="22.6640625" style="42" customWidth="1"/>
    <col min="7685" max="7685" width="10" style="42" customWidth="1"/>
    <col min="7686" max="7686" width="10.109375" style="42" customWidth="1"/>
    <col min="7687" max="7688" width="15.6640625" style="42" customWidth="1"/>
    <col min="7689" max="7689" width="9.109375" style="42"/>
    <col min="7690" max="7690" width="1.88671875" style="42" customWidth="1"/>
    <col min="7691" max="7938" width="9.109375" style="42"/>
    <col min="7939" max="7939" width="12.109375" style="42" customWidth="1"/>
    <col min="7940" max="7940" width="22.6640625" style="42" customWidth="1"/>
    <col min="7941" max="7941" width="10" style="42" customWidth="1"/>
    <col min="7942" max="7942" width="10.109375" style="42" customWidth="1"/>
    <col min="7943" max="7944" width="15.6640625" style="42" customWidth="1"/>
    <col min="7945" max="7945" width="9.109375" style="42"/>
    <col min="7946" max="7946" width="1.88671875" style="42" customWidth="1"/>
    <col min="7947" max="8194" width="9.109375" style="42"/>
    <col min="8195" max="8195" width="12.109375" style="42" customWidth="1"/>
    <col min="8196" max="8196" width="22.6640625" style="42" customWidth="1"/>
    <col min="8197" max="8197" width="10" style="42" customWidth="1"/>
    <col min="8198" max="8198" width="10.109375" style="42" customWidth="1"/>
    <col min="8199" max="8200" width="15.6640625" style="42" customWidth="1"/>
    <col min="8201" max="8201" width="9.109375" style="42"/>
    <col min="8202" max="8202" width="1.88671875" style="42" customWidth="1"/>
    <col min="8203" max="8450" width="9.109375" style="42"/>
    <col min="8451" max="8451" width="12.109375" style="42" customWidth="1"/>
    <col min="8452" max="8452" width="22.6640625" style="42" customWidth="1"/>
    <col min="8453" max="8453" width="10" style="42" customWidth="1"/>
    <col min="8454" max="8454" width="10.109375" style="42" customWidth="1"/>
    <col min="8455" max="8456" width="15.6640625" style="42" customWidth="1"/>
    <col min="8457" max="8457" width="9.109375" style="42"/>
    <col min="8458" max="8458" width="1.88671875" style="42" customWidth="1"/>
    <col min="8459" max="8706" width="9.109375" style="42"/>
    <col min="8707" max="8707" width="12.109375" style="42" customWidth="1"/>
    <col min="8708" max="8708" width="22.6640625" style="42" customWidth="1"/>
    <col min="8709" max="8709" width="10" style="42" customWidth="1"/>
    <col min="8710" max="8710" width="10.109375" style="42" customWidth="1"/>
    <col min="8711" max="8712" width="15.6640625" style="42" customWidth="1"/>
    <col min="8713" max="8713" width="9.109375" style="42"/>
    <col min="8714" max="8714" width="1.88671875" style="42" customWidth="1"/>
    <col min="8715" max="8962" width="9.109375" style="42"/>
    <col min="8963" max="8963" width="12.109375" style="42" customWidth="1"/>
    <col min="8964" max="8964" width="22.6640625" style="42" customWidth="1"/>
    <col min="8965" max="8965" width="10" style="42" customWidth="1"/>
    <col min="8966" max="8966" width="10.109375" style="42" customWidth="1"/>
    <col min="8967" max="8968" width="15.6640625" style="42" customWidth="1"/>
    <col min="8969" max="8969" width="9.109375" style="42"/>
    <col min="8970" max="8970" width="1.88671875" style="42" customWidth="1"/>
    <col min="8971" max="9218" width="9.109375" style="42"/>
    <col min="9219" max="9219" width="12.109375" style="42" customWidth="1"/>
    <col min="9220" max="9220" width="22.6640625" style="42" customWidth="1"/>
    <col min="9221" max="9221" width="10" style="42" customWidth="1"/>
    <col min="9222" max="9222" width="10.109375" style="42" customWidth="1"/>
    <col min="9223" max="9224" width="15.6640625" style="42" customWidth="1"/>
    <col min="9225" max="9225" width="9.109375" style="42"/>
    <col min="9226" max="9226" width="1.88671875" style="42" customWidth="1"/>
    <col min="9227" max="9474" width="9.109375" style="42"/>
    <col min="9475" max="9475" width="12.109375" style="42" customWidth="1"/>
    <col min="9476" max="9476" width="22.6640625" style="42" customWidth="1"/>
    <col min="9477" max="9477" width="10" style="42" customWidth="1"/>
    <col min="9478" max="9478" width="10.109375" style="42" customWidth="1"/>
    <col min="9479" max="9480" width="15.6640625" style="42" customWidth="1"/>
    <col min="9481" max="9481" width="9.109375" style="42"/>
    <col min="9482" max="9482" width="1.88671875" style="42" customWidth="1"/>
    <col min="9483" max="9730" width="9.109375" style="42"/>
    <col min="9731" max="9731" width="12.109375" style="42" customWidth="1"/>
    <col min="9732" max="9732" width="22.6640625" style="42" customWidth="1"/>
    <col min="9733" max="9733" width="10" style="42" customWidth="1"/>
    <col min="9734" max="9734" width="10.109375" style="42" customWidth="1"/>
    <col min="9735" max="9736" width="15.6640625" style="42" customWidth="1"/>
    <col min="9737" max="9737" width="9.109375" style="42"/>
    <col min="9738" max="9738" width="1.88671875" style="42" customWidth="1"/>
    <col min="9739" max="9986" width="9.109375" style="42"/>
    <col min="9987" max="9987" width="12.109375" style="42" customWidth="1"/>
    <col min="9988" max="9988" width="22.6640625" style="42" customWidth="1"/>
    <col min="9989" max="9989" width="10" style="42" customWidth="1"/>
    <col min="9990" max="9990" width="10.109375" style="42" customWidth="1"/>
    <col min="9991" max="9992" width="15.6640625" style="42" customWidth="1"/>
    <col min="9993" max="9993" width="9.109375" style="42"/>
    <col min="9994" max="9994" width="1.88671875" style="42" customWidth="1"/>
    <col min="9995" max="10242" width="9.109375" style="42"/>
    <col min="10243" max="10243" width="12.109375" style="42" customWidth="1"/>
    <col min="10244" max="10244" width="22.6640625" style="42" customWidth="1"/>
    <col min="10245" max="10245" width="10" style="42" customWidth="1"/>
    <col min="10246" max="10246" width="10.109375" style="42" customWidth="1"/>
    <col min="10247" max="10248" width="15.6640625" style="42" customWidth="1"/>
    <col min="10249" max="10249" width="9.109375" style="42"/>
    <col min="10250" max="10250" width="1.88671875" style="42" customWidth="1"/>
    <col min="10251" max="10498" width="9.109375" style="42"/>
    <col min="10499" max="10499" width="12.109375" style="42" customWidth="1"/>
    <col min="10500" max="10500" width="22.6640625" style="42" customWidth="1"/>
    <col min="10501" max="10501" width="10" style="42" customWidth="1"/>
    <col min="10502" max="10502" width="10.109375" style="42" customWidth="1"/>
    <col min="10503" max="10504" width="15.6640625" style="42" customWidth="1"/>
    <col min="10505" max="10505" width="9.109375" style="42"/>
    <col min="10506" max="10506" width="1.88671875" style="42" customWidth="1"/>
    <col min="10507" max="10754" width="9.109375" style="42"/>
    <col min="10755" max="10755" width="12.109375" style="42" customWidth="1"/>
    <col min="10756" max="10756" width="22.6640625" style="42" customWidth="1"/>
    <col min="10757" max="10757" width="10" style="42" customWidth="1"/>
    <col min="10758" max="10758" width="10.109375" style="42" customWidth="1"/>
    <col min="10759" max="10760" width="15.6640625" style="42" customWidth="1"/>
    <col min="10761" max="10761" width="9.109375" style="42"/>
    <col min="10762" max="10762" width="1.88671875" style="42" customWidth="1"/>
    <col min="10763" max="11010" width="9.109375" style="42"/>
    <col min="11011" max="11011" width="12.109375" style="42" customWidth="1"/>
    <col min="11012" max="11012" width="22.6640625" style="42" customWidth="1"/>
    <col min="11013" max="11013" width="10" style="42" customWidth="1"/>
    <col min="11014" max="11014" width="10.109375" style="42" customWidth="1"/>
    <col min="11015" max="11016" width="15.6640625" style="42" customWidth="1"/>
    <col min="11017" max="11017" width="9.109375" style="42"/>
    <col min="11018" max="11018" width="1.88671875" style="42" customWidth="1"/>
    <col min="11019" max="11266" width="9.109375" style="42"/>
    <col min="11267" max="11267" width="12.109375" style="42" customWidth="1"/>
    <col min="11268" max="11268" width="22.6640625" style="42" customWidth="1"/>
    <col min="11269" max="11269" width="10" style="42" customWidth="1"/>
    <col min="11270" max="11270" width="10.109375" style="42" customWidth="1"/>
    <col min="11271" max="11272" width="15.6640625" style="42" customWidth="1"/>
    <col min="11273" max="11273" width="9.109375" style="42"/>
    <col min="11274" max="11274" width="1.88671875" style="42" customWidth="1"/>
    <col min="11275" max="11522" width="9.109375" style="42"/>
    <col min="11523" max="11523" width="12.109375" style="42" customWidth="1"/>
    <col min="11524" max="11524" width="22.6640625" style="42" customWidth="1"/>
    <col min="11525" max="11525" width="10" style="42" customWidth="1"/>
    <col min="11526" max="11526" width="10.109375" style="42" customWidth="1"/>
    <col min="11527" max="11528" width="15.6640625" style="42" customWidth="1"/>
    <col min="11529" max="11529" width="9.109375" style="42"/>
    <col min="11530" max="11530" width="1.88671875" style="42" customWidth="1"/>
    <col min="11531" max="11778" width="9.109375" style="42"/>
    <col min="11779" max="11779" width="12.109375" style="42" customWidth="1"/>
    <col min="11780" max="11780" width="22.6640625" style="42" customWidth="1"/>
    <col min="11781" max="11781" width="10" style="42" customWidth="1"/>
    <col min="11782" max="11782" width="10.109375" style="42" customWidth="1"/>
    <col min="11783" max="11784" width="15.6640625" style="42" customWidth="1"/>
    <col min="11785" max="11785" width="9.109375" style="42"/>
    <col min="11786" max="11786" width="1.88671875" style="42" customWidth="1"/>
    <col min="11787" max="12034" width="9.109375" style="42"/>
    <col min="12035" max="12035" width="12.109375" style="42" customWidth="1"/>
    <col min="12036" max="12036" width="22.6640625" style="42" customWidth="1"/>
    <col min="12037" max="12037" width="10" style="42" customWidth="1"/>
    <col min="12038" max="12038" width="10.109375" style="42" customWidth="1"/>
    <col min="12039" max="12040" width="15.6640625" style="42" customWidth="1"/>
    <col min="12041" max="12041" width="9.109375" style="42"/>
    <col min="12042" max="12042" width="1.88671875" style="42" customWidth="1"/>
    <col min="12043" max="12290" width="9.109375" style="42"/>
    <col min="12291" max="12291" width="12.109375" style="42" customWidth="1"/>
    <col min="12292" max="12292" width="22.6640625" style="42" customWidth="1"/>
    <col min="12293" max="12293" width="10" style="42" customWidth="1"/>
    <col min="12294" max="12294" width="10.109375" style="42" customWidth="1"/>
    <col min="12295" max="12296" width="15.6640625" style="42" customWidth="1"/>
    <col min="12297" max="12297" width="9.109375" style="42"/>
    <col min="12298" max="12298" width="1.88671875" style="42" customWidth="1"/>
    <col min="12299" max="12546" width="9.109375" style="42"/>
    <col min="12547" max="12547" width="12.109375" style="42" customWidth="1"/>
    <col min="12548" max="12548" width="22.6640625" style="42" customWidth="1"/>
    <col min="12549" max="12549" width="10" style="42" customWidth="1"/>
    <col min="12550" max="12550" width="10.109375" style="42" customWidth="1"/>
    <col min="12551" max="12552" width="15.6640625" style="42" customWidth="1"/>
    <col min="12553" max="12553" width="9.109375" style="42"/>
    <col min="12554" max="12554" width="1.88671875" style="42" customWidth="1"/>
    <col min="12555" max="12802" width="9.109375" style="42"/>
    <col min="12803" max="12803" width="12.109375" style="42" customWidth="1"/>
    <col min="12804" max="12804" width="22.6640625" style="42" customWidth="1"/>
    <col min="12805" max="12805" width="10" style="42" customWidth="1"/>
    <col min="12806" max="12806" width="10.109375" style="42" customWidth="1"/>
    <col min="12807" max="12808" width="15.6640625" style="42" customWidth="1"/>
    <col min="12809" max="12809" width="9.109375" style="42"/>
    <col min="12810" max="12810" width="1.88671875" style="42" customWidth="1"/>
    <col min="12811" max="13058" width="9.109375" style="42"/>
    <col min="13059" max="13059" width="12.109375" style="42" customWidth="1"/>
    <col min="13060" max="13060" width="22.6640625" style="42" customWidth="1"/>
    <col min="13061" max="13061" width="10" style="42" customWidth="1"/>
    <col min="13062" max="13062" width="10.109375" style="42" customWidth="1"/>
    <col min="13063" max="13064" width="15.6640625" style="42" customWidth="1"/>
    <col min="13065" max="13065" width="9.109375" style="42"/>
    <col min="13066" max="13066" width="1.88671875" style="42" customWidth="1"/>
    <col min="13067" max="13314" width="9.109375" style="42"/>
    <col min="13315" max="13315" width="12.109375" style="42" customWidth="1"/>
    <col min="13316" max="13316" width="22.6640625" style="42" customWidth="1"/>
    <col min="13317" max="13317" width="10" style="42" customWidth="1"/>
    <col min="13318" max="13318" width="10.109375" style="42" customWidth="1"/>
    <col min="13319" max="13320" width="15.6640625" style="42" customWidth="1"/>
    <col min="13321" max="13321" width="9.109375" style="42"/>
    <col min="13322" max="13322" width="1.88671875" style="42" customWidth="1"/>
    <col min="13323" max="13570" width="9.109375" style="42"/>
    <col min="13571" max="13571" width="12.109375" style="42" customWidth="1"/>
    <col min="13572" max="13572" width="22.6640625" style="42" customWidth="1"/>
    <col min="13573" max="13573" width="10" style="42" customWidth="1"/>
    <col min="13574" max="13574" width="10.109375" style="42" customWidth="1"/>
    <col min="13575" max="13576" width="15.6640625" style="42" customWidth="1"/>
    <col min="13577" max="13577" width="9.109375" style="42"/>
    <col min="13578" max="13578" width="1.88671875" style="42" customWidth="1"/>
    <col min="13579" max="13826" width="9.109375" style="42"/>
    <col min="13827" max="13827" width="12.109375" style="42" customWidth="1"/>
    <col min="13828" max="13828" width="22.6640625" style="42" customWidth="1"/>
    <col min="13829" max="13829" width="10" style="42" customWidth="1"/>
    <col min="13830" max="13830" width="10.109375" style="42" customWidth="1"/>
    <col min="13831" max="13832" width="15.6640625" style="42" customWidth="1"/>
    <col min="13833" max="13833" width="9.109375" style="42"/>
    <col min="13834" max="13834" width="1.88671875" style="42" customWidth="1"/>
    <col min="13835" max="14082" width="9.109375" style="42"/>
    <col min="14083" max="14083" width="12.109375" style="42" customWidth="1"/>
    <col min="14084" max="14084" width="22.6640625" style="42" customWidth="1"/>
    <col min="14085" max="14085" width="10" style="42" customWidth="1"/>
    <col min="14086" max="14086" width="10.109375" style="42" customWidth="1"/>
    <col min="14087" max="14088" width="15.6640625" style="42" customWidth="1"/>
    <col min="14089" max="14089" width="9.109375" style="42"/>
    <col min="14090" max="14090" width="1.88671875" style="42" customWidth="1"/>
    <col min="14091" max="14338" width="9.109375" style="42"/>
    <col min="14339" max="14339" width="12.109375" style="42" customWidth="1"/>
    <col min="14340" max="14340" width="22.6640625" style="42" customWidth="1"/>
    <col min="14341" max="14341" width="10" style="42" customWidth="1"/>
    <col min="14342" max="14342" width="10.109375" style="42" customWidth="1"/>
    <col min="14343" max="14344" width="15.6640625" style="42" customWidth="1"/>
    <col min="14345" max="14345" width="9.109375" style="42"/>
    <col min="14346" max="14346" width="1.88671875" style="42" customWidth="1"/>
    <col min="14347" max="14594" width="9.109375" style="42"/>
    <col min="14595" max="14595" width="12.109375" style="42" customWidth="1"/>
    <col min="14596" max="14596" width="22.6640625" style="42" customWidth="1"/>
    <col min="14597" max="14597" width="10" style="42" customWidth="1"/>
    <col min="14598" max="14598" width="10.109375" style="42" customWidth="1"/>
    <col min="14599" max="14600" width="15.6640625" style="42" customWidth="1"/>
    <col min="14601" max="14601" width="9.109375" style="42"/>
    <col min="14602" max="14602" width="1.88671875" style="42" customWidth="1"/>
    <col min="14603" max="14850" width="9.109375" style="42"/>
    <col min="14851" max="14851" width="12.109375" style="42" customWidth="1"/>
    <col min="14852" max="14852" width="22.6640625" style="42" customWidth="1"/>
    <col min="14853" max="14853" width="10" style="42" customWidth="1"/>
    <col min="14854" max="14854" width="10.109375" style="42" customWidth="1"/>
    <col min="14855" max="14856" width="15.6640625" style="42" customWidth="1"/>
    <col min="14857" max="14857" width="9.109375" style="42"/>
    <col min="14858" max="14858" width="1.88671875" style="42" customWidth="1"/>
    <col min="14859" max="15106" width="9.109375" style="42"/>
    <col min="15107" max="15107" width="12.109375" style="42" customWidth="1"/>
    <col min="15108" max="15108" width="22.6640625" style="42" customWidth="1"/>
    <col min="15109" max="15109" width="10" style="42" customWidth="1"/>
    <col min="15110" max="15110" width="10.109375" style="42" customWidth="1"/>
    <col min="15111" max="15112" width="15.6640625" style="42" customWidth="1"/>
    <col min="15113" max="15113" width="9.109375" style="42"/>
    <col min="15114" max="15114" width="1.88671875" style="42" customWidth="1"/>
    <col min="15115" max="15362" width="9.109375" style="42"/>
    <col min="15363" max="15363" width="12.109375" style="42" customWidth="1"/>
    <col min="15364" max="15364" width="22.6640625" style="42" customWidth="1"/>
    <col min="15365" max="15365" width="10" style="42" customWidth="1"/>
    <col min="15366" max="15366" width="10.109375" style="42" customWidth="1"/>
    <col min="15367" max="15368" width="15.6640625" style="42" customWidth="1"/>
    <col min="15369" max="15369" width="9.109375" style="42"/>
    <col min="15370" max="15370" width="1.88671875" style="42" customWidth="1"/>
    <col min="15371" max="15618" width="9.109375" style="42"/>
    <col min="15619" max="15619" width="12.109375" style="42" customWidth="1"/>
    <col min="15620" max="15620" width="22.6640625" style="42" customWidth="1"/>
    <col min="15621" max="15621" width="10" style="42" customWidth="1"/>
    <col min="15622" max="15622" width="10.109375" style="42" customWidth="1"/>
    <col min="15623" max="15624" width="15.6640625" style="42" customWidth="1"/>
    <col min="15625" max="15625" width="9.109375" style="42"/>
    <col min="15626" max="15626" width="1.88671875" style="42" customWidth="1"/>
    <col min="15627" max="15874" width="9.109375" style="42"/>
    <col min="15875" max="15875" width="12.109375" style="42" customWidth="1"/>
    <col min="15876" max="15876" width="22.6640625" style="42" customWidth="1"/>
    <col min="15877" max="15877" width="10" style="42" customWidth="1"/>
    <col min="15878" max="15878" width="10.109375" style="42" customWidth="1"/>
    <col min="15879" max="15880" width="15.6640625" style="42" customWidth="1"/>
    <col min="15881" max="15881" width="9.109375" style="42"/>
    <col min="15882" max="15882" width="1.88671875" style="42" customWidth="1"/>
    <col min="15883" max="16130" width="9.109375" style="42"/>
    <col min="16131" max="16131" width="12.109375" style="42" customWidth="1"/>
    <col min="16132" max="16132" width="22.6640625" style="42" customWidth="1"/>
    <col min="16133" max="16133" width="10" style="42" customWidth="1"/>
    <col min="16134" max="16134" width="10.109375" style="42" customWidth="1"/>
    <col min="16135" max="16136" width="15.6640625" style="42" customWidth="1"/>
    <col min="16137" max="16137" width="9.109375" style="42"/>
    <col min="16138" max="16138" width="1.88671875" style="42" customWidth="1"/>
    <col min="16139" max="16384" width="9.109375" style="42"/>
  </cols>
  <sheetData>
    <row r="2" spans="2:11" ht="32.25" customHeight="1" x14ac:dyDescent="0.3">
      <c r="B2" s="115"/>
      <c r="C2" s="115" t="s">
        <v>137</v>
      </c>
      <c r="D2" s="115"/>
      <c r="E2" s="115"/>
      <c r="F2" s="115"/>
      <c r="G2" s="115"/>
      <c r="H2" s="115"/>
      <c r="I2" s="115"/>
      <c r="K2" s="41"/>
    </row>
    <row r="3" spans="2:11" x14ac:dyDescent="0.3">
      <c r="B3" s="114"/>
      <c r="C3" s="115"/>
      <c r="D3" s="115"/>
      <c r="E3" s="115"/>
      <c r="F3" s="115"/>
      <c r="G3" s="115"/>
      <c r="H3" s="115"/>
      <c r="I3" s="115"/>
      <c r="J3" s="41"/>
    </row>
    <row r="5" spans="2:11" x14ac:dyDescent="0.3">
      <c r="C5" s="44" t="s">
        <v>1</v>
      </c>
      <c r="D5" s="44" t="s">
        <v>38</v>
      </c>
      <c r="E5" s="44" t="s">
        <v>39</v>
      </c>
      <c r="F5" s="44" t="s">
        <v>40</v>
      </c>
      <c r="G5" s="44" t="s">
        <v>41</v>
      </c>
      <c r="H5" s="44" t="s">
        <v>42</v>
      </c>
    </row>
    <row r="6" spans="2:11" x14ac:dyDescent="0.3">
      <c r="C6" s="45">
        <v>42739</v>
      </c>
      <c r="D6" s="52" t="s">
        <v>206</v>
      </c>
      <c r="E6" s="47" t="s">
        <v>207</v>
      </c>
      <c r="F6" s="47" t="s">
        <v>208</v>
      </c>
      <c r="G6" s="47" t="s">
        <v>71</v>
      </c>
      <c r="H6" s="47">
        <v>2</v>
      </c>
    </row>
    <row r="7" spans="2:11" x14ac:dyDescent="0.3">
      <c r="C7" s="45"/>
      <c r="D7" s="46" t="s">
        <v>209</v>
      </c>
      <c r="E7" s="47" t="s">
        <v>208</v>
      </c>
      <c r="F7" s="48" t="s">
        <v>210</v>
      </c>
      <c r="G7" s="47" t="s">
        <v>71</v>
      </c>
      <c r="H7" s="48">
        <v>4</v>
      </c>
    </row>
    <row r="8" spans="2:11" x14ac:dyDescent="0.3">
      <c r="C8" s="47"/>
      <c r="D8" s="49" t="s">
        <v>211</v>
      </c>
      <c r="E8" s="48" t="s">
        <v>210</v>
      </c>
      <c r="F8" s="48" t="s">
        <v>212</v>
      </c>
      <c r="G8" s="47" t="s">
        <v>71</v>
      </c>
      <c r="H8" s="48">
        <v>6</v>
      </c>
    </row>
    <row r="9" spans="2:11" x14ac:dyDescent="0.3">
      <c r="C9" s="45">
        <v>42770</v>
      </c>
      <c r="D9" s="52" t="s">
        <v>213</v>
      </c>
      <c r="E9" s="50" t="s">
        <v>207</v>
      </c>
      <c r="F9" s="51" t="s">
        <v>214</v>
      </c>
      <c r="G9" s="50" t="s">
        <v>71</v>
      </c>
      <c r="H9" s="51">
        <v>3</v>
      </c>
    </row>
    <row r="10" spans="2:11" x14ac:dyDescent="0.3">
      <c r="C10" s="45"/>
      <c r="D10" s="46" t="s">
        <v>215</v>
      </c>
      <c r="E10" s="47" t="s">
        <v>214</v>
      </c>
      <c r="F10" s="48" t="s">
        <v>210</v>
      </c>
      <c r="G10" s="47" t="s">
        <v>71</v>
      </c>
      <c r="H10" s="48">
        <v>3</v>
      </c>
    </row>
    <row r="11" spans="2:11" x14ac:dyDescent="0.3">
      <c r="C11" s="45"/>
      <c r="D11" s="46" t="s">
        <v>216</v>
      </c>
      <c r="E11" s="47" t="s">
        <v>210</v>
      </c>
      <c r="F11" s="48" t="s">
        <v>212</v>
      </c>
      <c r="G11" s="47" t="s">
        <v>71</v>
      </c>
      <c r="H11" s="48">
        <v>6</v>
      </c>
    </row>
    <row r="12" spans="2:11" x14ac:dyDescent="0.3">
      <c r="C12" s="45">
        <v>42798</v>
      </c>
      <c r="D12" s="49" t="s">
        <v>217</v>
      </c>
      <c r="E12" s="50" t="s">
        <v>207</v>
      </c>
      <c r="F12" s="51" t="s">
        <v>218</v>
      </c>
      <c r="G12" s="50" t="s">
        <v>71</v>
      </c>
      <c r="H12" s="51">
        <v>4</v>
      </c>
    </row>
    <row r="13" spans="2:11" x14ac:dyDescent="0.3">
      <c r="C13" s="45"/>
      <c r="D13" s="46" t="s">
        <v>219</v>
      </c>
      <c r="E13" s="47" t="s">
        <v>218</v>
      </c>
      <c r="F13" s="48" t="s">
        <v>220</v>
      </c>
      <c r="G13" s="47" t="s">
        <v>71</v>
      </c>
      <c r="H13" s="48">
        <v>4</v>
      </c>
    </row>
    <row r="14" spans="2:11" x14ac:dyDescent="0.3">
      <c r="C14" s="45"/>
      <c r="D14" s="46" t="s">
        <v>221</v>
      </c>
      <c r="E14" s="47" t="s">
        <v>222</v>
      </c>
      <c r="F14" s="48" t="s">
        <v>212</v>
      </c>
      <c r="G14" s="47" t="s">
        <v>71</v>
      </c>
      <c r="H14" s="48">
        <v>4</v>
      </c>
    </row>
    <row r="15" spans="2:11" x14ac:dyDescent="0.3">
      <c r="C15" s="45">
        <v>42829</v>
      </c>
      <c r="D15" s="55" t="s">
        <v>223</v>
      </c>
      <c r="E15" s="47" t="s">
        <v>207</v>
      </c>
      <c r="F15" s="47" t="s">
        <v>214</v>
      </c>
      <c r="G15" s="47" t="s">
        <v>71</v>
      </c>
      <c r="H15" s="47">
        <v>3</v>
      </c>
    </row>
    <row r="16" spans="2:11" x14ac:dyDescent="0.3">
      <c r="C16" s="45"/>
      <c r="D16" s="46" t="s">
        <v>224</v>
      </c>
      <c r="E16" s="47" t="s">
        <v>214</v>
      </c>
      <c r="F16" s="48" t="s">
        <v>225</v>
      </c>
      <c r="G16" s="47" t="s">
        <v>71</v>
      </c>
      <c r="H16" s="48">
        <v>6</v>
      </c>
    </row>
    <row r="17" spans="3:15" x14ac:dyDescent="0.3">
      <c r="C17" s="45"/>
      <c r="D17" s="49" t="s">
        <v>226</v>
      </c>
      <c r="E17" s="50" t="s">
        <v>227</v>
      </c>
      <c r="F17" s="51" t="s">
        <v>212</v>
      </c>
      <c r="G17" s="50" t="s">
        <v>71</v>
      </c>
      <c r="H17" s="51">
        <v>3</v>
      </c>
    </row>
    <row r="18" spans="3:15" x14ac:dyDescent="0.3">
      <c r="C18" s="45">
        <v>42859</v>
      </c>
      <c r="D18" s="46" t="s">
        <v>228</v>
      </c>
      <c r="E18" s="47" t="s">
        <v>207</v>
      </c>
      <c r="F18" s="48" t="s">
        <v>218</v>
      </c>
      <c r="G18" s="47" t="s">
        <v>71</v>
      </c>
      <c r="H18" s="48">
        <v>4</v>
      </c>
    </row>
    <row r="19" spans="3:15" x14ac:dyDescent="0.3">
      <c r="C19" s="45"/>
      <c r="D19" s="46" t="s">
        <v>229</v>
      </c>
      <c r="E19" s="47" t="s">
        <v>218</v>
      </c>
      <c r="F19" s="48" t="s">
        <v>220</v>
      </c>
      <c r="G19" s="47" t="s">
        <v>71</v>
      </c>
      <c r="H19" s="48">
        <v>4</v>
      </c>
    </row>
    <row r="20" spans="3:15" x14ac:dyDescent="0.3">
      <c r="C20" s="45"/>
      <c r="D20" s="46" t="s">
        <v>215</v>
      </c>
      <c r="E20" s="47" t="s">
        <v>222</v>
      </c>
      <c r="F20" s="48" t="s">
        <v>230</v>
      </c>
      <c r="G20" s="47" t="s">
        <v>71</v>
      </c>
      <c r="H20" s="48">
        <v>4</v>
      </c>
    </row>
    <row r="21" spans="3:15" x14ac:dyDescent="0.3">
      <c r="C21" s="45">
        <v>42890</v>
      </c>
      <c r="D21" s="46" t="s">
        <v>231</v>
      </c>
      <c r="E21" s="47" t="s">
        <v>207</v>
      </c>
      <c r="F21" s="48" t="s">
        <v>210</v>
      </c>
      <c r="G21" s="47" t="s">
        <v>71</v>
      </c>
      <c r="H21" s="48">
        <v>6</v>
      </c>
    </row>
    <row r="22" spans="3:15" x14ac:dyDescent="0.3">
      <c r="C22" s="45"/>
      <c r="D22" s="46" t="s">
        <v>232</v>
      </c>
      <c r="E22" s="47" t="s">
        <v>210</v>
      </c>
      <c r="F22" s="48" t="s">
        <v>227</v>
      </c>
      <c r="G22" s="47" t="s">
        <v>71</v>
      </c>
      <c r="H22" s="48">
        <v>3</v>
      </c>
    </row>
    <row r="23" spans="3:15" x14ac:dyDescent="0.3">
      <c r="C23" s="45"/>
      <c r="D23" s="46" t="s">
        <v>209</v>
      </c>
      <c r="E23" s="47" t="s">
        <v>227</v>
      </c>
      <c r="F23" s="48" t="s">
        <v>212</v>
      </c>
      <c r="G23" s="47" t="s">
        <v>71</v>
      </c>
      <c r="H23" s="48">
        <v>3</v>
      </c>
    </row>
    <row r="24" spans="3:15" x14ac:dyDescent="0.3">
      <c r="C24" s="45">
        <v>42920</v>
      </c>
      <c r="D24" s="46" t="s">
        <v>224</v>
      </c>
      <c r="E24" s="47" t="s">
        <v>207</v>
      </c>
      <c r="F24" s="48" t="s">
        <v>218</v>
      </c>
      <c r="G24" s="47" t="s">
        <v>71</v>
      </c>
      <c r="H24" s="48">
        <v>4</v>
      </c>
      <c r="O24" s="206"/>
    </row>
    <row r="25" spans="3:15" x14ac:dyDescent="0.3">
      <c r="C25" s="45"/>
      <c r="D25" s="49" t="s">
        <v>221</v>
      </c>
      <c r="E25" s="47" t="s">
        <v>218</v>
      </c>
      <c r="F25" s="48" t="s">
        <v>212</v>
      </c>
      <c r="G25" s="47" t="s">
        <v>71</v>
      </c>
      <c r="H25" s="48">
        <v>8</v>
      </c>
    </row>
    <row r="26" spans="3:15" x14ac:dyDescent="0.3">
      <c r="C26" s="45">
        <v>42951</v>
      </c>
      <c r="D26" s="46" t="s">
        <v>211</v>
      </c>
      <c r="E26" s="47" t="s">
        <v>207</v>
      </c>
      <c r="F26" s="48" t="s">
        <v>222</v>
      </c>
      <c r="G26" s="47" t="s">
        <v>71</v>
      </c>
      <c r="H26" s="48">
        <v>8</v>
      </c>
    </row>
    <row r="27" spans="3:15" x14ac:dyDescent="0.3">
      <c r="C27" s="45"/>
      <c r="D27" s="46" t="s">
        <v>233</v>
      </c>
      <c r="E27" s="47" t="s">
        <v>222</v>
      </c>
      <c r="F27" s="48" t="s">
        <v>212</v>
      </c>
      <c r="G27" s="47" t="s">
        <v>71</v>
      </c>
      <c r="H27" s="48">
        <v>4</v>
      </c>
    </row>
    <row r="28" spans="3:15" x14ac:dyDescent="0.3">
      <c r="C28" s="45">
        <v>42982</v>
      </c>
      <c r="D28" s="49" t="s">
        <v>234</v>
      </c>
      <c r="E28" s="50" t="s">
        <v>207</v>
      </c>
      <c r="F28" s="51" t="s">
        <v>210</v>
      </c>
      <c r="G28" s="50" t="s">
        <v>71</v>
      </c>
      <c r="H28" s="51">
        <v>6</v>
      </c>
    </row>
    <row r="29" spans="3:15" x14ac:dyDescent="0.3">
      <c r="C29" s="45"/>
      <c r="D29" s="52" t="s">
        <v>235</v>
      </c>
      <c r="E29" s="47" t="s">
        <v>210</v>
      </c>
      <c r="F29" s="47" t="s">
        <v>225</v>
      </c>
      <c r="G29" s="47" t="s">
        <v>71</v>
      </c>
      <c r="H29" s="47">
        <v>3</v>
      </c>
    </row>
    <row r="30" spans="3:15" x14ac:dyDescent="0.3">
      <c r="C30" s="45"/>
      <c r="D30" s="53" t="s">
        <v>236</v>
      </c>
      <c r="E30" s="50" t="s">
        <v>225</v>
      </c>
      <c r="F30" s="50" t="s">
        <v>212</v>
      </c>
      <c r="G30" s="50" t="s">
        <v>71</v>
      </c>
      <c r="H30" s="50">
        <v>3</v>
      </c>
    </row>
    <row r="31" spans="3:15" x14ac:dyDescent="0.3">
      <c r="C31" s="45">
        <v>43012</v>
      </c>
      <c r="D31" s="53" t="s">
        <v>237</v>
      </c>
      <c r="E31" s="50" t="s">
        <v>207</v>
      </c>
      <c r="F31" s="50" t="s">
        <v>238</v>
      </c>
      <c r="G31" s="50" t="s">
        <v>71</v>
      </c>
      <c r="H31" s="50">
        <v>7</v>
      </c>
    </row>
    <row r="32" spans="3:15" x14ac:dyDescent="0.3">
      <c r="C32" s="54"/>
      <c r="D32" s="53" t="s">
        <v>217</v>
      </c>
      <c r="E32" s="50" t="s">
        <v>238</v>
      </c>
      <c r="F32" s="50" t="s">
        <v>212</v>
      </c>
      <c r="G32" s="50" t="s">
        <v>71</v>
      </c>
      <c r="H32" s="50">
        <v>5</v>
      </c>
    </row>
    <row r="33" spans="3:8" x14ac:dyDescent="0.3">
      <c r="C33" s="45">
        <v>43043</v>
      </c>
      <c r="D33" s="52" t="s">
        <v>226</v>
      </c>
      <c r="E33" s="47" t="s">
        <v>207</v>
      </c>
      <c r="F33" s="47" t="s">
        <v>210</v>
      </c>
      <c r="G33" s="50" t="s">
        <v>71</v>
      </c>
      <c r="H33" s="47">
        <v>6</v>
      </c>
    </row>
    <row r="34" spans="3:8" ht="18" x14ac:dyDescent="0.35">
      <c r="C34" s="146"/>
      <c r="D34" s="52" t="s">
        <v>239</v>
      </c>
      <c r="E34" s="47" t="s">
        <v>210</v>
      </c>
      <c r="F34" s="47" t="s">
        <v>212</v>
      </c>
      <c r="G34" s="50" t="s">
        <v>71</v>
      </c>
      <c r="H34" s="50">
        <v>6</v>
      </c>
    </row>
    <row r="35" spans="3:8" x14ac:dyDescent="0.3">
      <c r="C35" s="54">
        <v>43043</v>
      </c>
      <c r="D35" s="53" t="s">
        <v>240</v>
      </c>
      <c r="E35" s="50" t="s">
        <v>207</v>
      </c>
      <c r="F35" s="50" t="s">
        <v>218</v>
      </c>
      <c r="G35" s="50" t="s">
        <v>71</v>
      </c>
      <c r="H35" s="50">
        <v>4</v>
      </c>
    </row>
    <row r="36" spans="3:8" x14ac:dyDescent="0.3">
      <c r="C36" s="54"/>
      <c r="D36" s="53" t="s">
        <v>229</v>
      </c>
      <c r="E36" s="50" t="s">
        <v>218</v>
      </c>
      <c r="F36" s="50" t="s">
        <v>241</v>
      </c>
      <c r="G36" s="50" t="s">
        <v>71</v>
      </c>
      <c r="H36" s="50">
        <v>3</v>
      </c>
    </row>
    <row r="37" spans="3:8" x14ac:dyDescent="0.3">
      <c r="C37" s="54"/>
      <c r="D37" s="53" t="s">
        <v>221</v>
      </c>
      <c r="E37" s="50" t="s">
        <v>238</v>
      </c>
      <c r="F37" s="50" t="s">
        <v>212</v>
      </c>
      <c r="G37" s="50" t="s">
        <v>71</v>
      </c>
      <c r="H37" s="50">
        <v>5</v>
      </c>
    </row>
    <row r="38" spans="3:8" x14ac:dyDescent="0.3">
      <c r="C38" s="54">
        <v>43073</v>
      </c>
      <c r="D38" s="53" t="s">
        <v>211</v>
      </c>
      <c r="E38" s="50" t="s">
        <v>207</v>
      </c>
      <c r="F38" s="50" t="s">
        <v>210</v>
      </c>
      <c r="G38" s="50" t="s">
        <v>71</v>
      </c>
      <c r="H38" s="50">
        <v>6</v>
      </c>
    </row>
    <row r="39" spans="3:8" x14ac:dyDescent="0.3">
      <c r="C39" s="54"/>
      <c r="D39" s="53" t="s">
        <v>209</v>
      </c>
      <c r="E39" s="50" t="s">
        <v>210</v>
      </c>
      <c r="F39" s="50" t="s">
        <v>225</v>
      </c>
      <c r="G39" s="50" t="s">
        <v>71</v>
      </c>
      <c r="H39" s="50">
        <v>3</v>
      </c>
    </row>
    <row r="40" spans="3:8" x14ac:dyDescent="0.3">
      <c r="C40" s="54"/>
      <c r="D40" s="53" t="s">
        <v>242</v>
      </c>
      <c r="E40" s="50" t="s">
        <v>225</v>
      </c>
      <c r="F40" s="50" t="s">
        <v>212</v>
      </c>
      <c r="G40" s="50" t="s">
        <v>71</v>
      </c>
      <c r="H40" s="50">
        <v>3</v>
      </c>
    </row>
    <row r="41" spans="3:8" x14ac:dyDescent="0.3">
      <c r="C41" s="54" t="s">
        <v>189</v>
      </c>
      <c r="D41" s="53" t="s">
        <v>243</v>
      </c>
      <c r="E41" s="50" t="s">
        <v>207</v>
      </c>
      <c r="F41" s="50" t="s">
        <v>210</v>
      </c>
      <c r="G41" s="50" t="s">
        <v>71</v>
      </c>
      <c r="H41" s="50">
        <v>6</v>
      </c>
    </row>
    <row r="42" spans="3:8" x14ac:dyDescent="0.3">
      <c r="C42" s="54"/>
      <c r="D42" s="53" t="s">
        <v>228</v>
      </c>
      <c r="E42" s="50" t="s">
        <v>210</v>
      </c>
      <c r="F42" s="50" t="s">
        <v>212</v>
      </c>
      <c r="G42" s="50" t="s">
        <v>71</v>
      </c>
      <c r="H42" s="50">
        <v>6</v>
      </c>
    </row>
    <row r="43" spans="3:8" x14ac:dyDescent="0.3">
      <c r="C43" s="54" t="s">
        <v>194</v>
      </c>
      <c r="D43" s="53" t="s">
        <v>213</v>
      </c>
      <c r="E43" s="50" t="s">
        <v>207</v>
      </c>
      <c r="F43" s="50" t="s">
        <v>222</v>
      </c>
      <c r="G43" s="50" t="s">
        <v>71</v>
      </c>
      <c r="H43" s="50">
        <v>8</v>
      </c>
    </row>
    <row r="44" spans="3:8" x14ac:dyDescent="0.3">
      <c r="C44" s="54"/>
      <c r="D44" s="53" t="s">
        <v>217</v>
      </c>
      <c r="E44" s="50" t="s">
        <v>222</v>
      </c>
      <c r="F44" s="50" t="s">
        <v>212</v>
      </c>
      <c r="G44" s="50" t="s">
        <v>71</v>
      </c>
      <c r="H44" s="50">
        <v>4</v>
      </c>
    </row>
    <row r="45" spans="3:8" x14ac:dyDescent="0.3">
      <c r="C45" s="54" t="s">
        <v>202</v>
      </c>
      <c r="D45" s="53" t="s">
        <v>244</v>
      </c>
      <c r="E45" s="50" t="s">
        <v>207</v>
      </c>
      <c r="F45" s="50" t="s">
        <v>210</v>
      </c>
      <c r="G45" s="50" t="s">
        <v>71</v>
      </c>
      <c r="H45" s="50">
        <v>6</v>
      </c>
    </row>
    <row r="46" spans="3:8" ht="18" x14ac:dyDescent="0.35">
      <c r="C46" s="146"/>
      <c r="D46" s="203" t="s">
        <v>223</v>
      </c>
      <c r="E46" s="204" t="s">
        <v>210</v>
      </c>
      <c r="F46" s="204" t="s">
        <v>212</v>
      </c>
      <c r="G46" s="50" t="s">
        <v>71</v>
      </c>
      <c r="H46" s="50">
        <v>6</v>
      </c>
    </row>
    <row r="47" spans="3:8" ht="18" x14ac:dyDescent="0.35">
      <c r="C47" s="146" t="s">
        <v>117</v>
      </c>
      <c r="D47" s="203"/>
      <c r="E47" s="204"/>
      <c r="F47" s="204"/>
      <c r="G47" s="50"/>
      <c r="H47" s="145">
        <f>SUM(H6:H46)</f>
        <v>192</v>
      </c>
    </row>
    <row r="48" spans="3:8" x14ac:dyDescent="0.3">
      <c r="E48" s="42"/>
      <c r="F48" s="42"/>
      <c r="G48" s="42"/>
      <c r="H48" s="42"/>
    </row>
    <row r="49" spans="5:8" x14ac:dyDescent="0.3">
      <c r="E49" s="42"/>
      <c r="F49" s="42"/>
      <c r="G49" s="42"/>
      <c r="H49" s="42"/>
    </row>
    <row r="50" spans="5:8" x14ac:dyDescent="0.3">
      <c r="E50" s="42"/>
      <c r="F50" s="42"/>
      <c r="G50" s="42"/>
      <c r="H50" s="42"/>
    </row>
    <row r="51" spans="5:8" x14ac:dyDescent="0.3">
      <c r="E51" s="42"/>
      <c r="F51" s="42"/>
      <c r="G51" s="42"/>
      <c r="H51" s="42"/>
    </row>
    <row r="52" spans="5:8" x14ac:dyDescent="0.3">
      <c r="E52" s="42"/>
      <c r="F52" s="42"/>
      <c r="G52" s="42"/>
      <c r="H52" s="42"/>
    </row>
    <row r="53" spans="5:8" x14ac:dyDescent="0.3">
      <c r="E53" s="42"/>
      <c r="F53" s="42"/>
      <c r="G53" s="42"/>
      <c r="H53" s="42"/>
    </row>
    <row r="54" spans="5:8" x14ac:dyDescent="0.3">
      <c r="E54" s="42"/>
      <c r="F54" s="42"/>
      <c r="G54" s="42"/>
      <c r="H54" s="42"/>
    </row>
    <row r="55" spans="5:8" x14ac:dyDescent="0.3">
      <c r="E55" s="42"/>
      <c r="F55" s="42"/>
      <c r="G55" s="42"/>
      <c r="H55" s="42"/>
    </row>
    <row r="56" spans="5:8" x14ac:dyDescent="0.3">
      <c r="E56" s="42"/>
      <c r="F56" s="42"/>
      <c r="G56" s="42"/>
      <c r="H56" s="42"/>
    </row>
    <row r="57" spans="5:8" x14ac:dyDescent="0.3">
      <c r="E57" s="42"/>
      <c r="F57" s="42"/>
      <c r="G57" s="42"/>
      <c r="H57" s="42"/>
    </row>
    <row r="58" spans="5:8" x14ac:dyDescent="0.3">
      <c r="E58" s="42"/>
      <c r="F58" s="42"/>
      <c r="G58" s="42"/>
      <c r="H58" s="42"/>
    </row>
    <row r="59" spans="5:8" x14ac:dyDescent="0.3">
      <c r="E59" s="42"/>
      <c r="F59" s="42"/>
      <c r="G59" s="42"/>
      <c r="H59" s="42"/>
    </row>
    <row r="60" spans="5:8" x14ac:dyDescent="0.3">
      <c r="E60" s="42"/>
      <c r="F60" s="42"/>
      <c r="G60" s="42"/>
      <c r="H60" s="42"/>
    </row>
    <row r="61" spans="5:8" x14ac:dyDescent="0.3">
      <c r="E61" s="42"/>
      <c r="F61" s="42"/>
      <c r="G61" s="42"/>
      <c r="H61" s="42"/>
    </row>
    <row r="62" spans="5:8" x14ac:dyDescent="0.3">
      <c r="E62" s="42"/>
      <c r="F62" s="42"/>
      <c r="G62" s="42"/>
      <c r="H62" s="42"/>
    </row>
    <row r="63" spans="5:8" x14ac:dyDescent="0.3">
      <c r="E63" s="42"/>
      <c r="F63" s="42"/>
      <c r="G63" s="42"/>
      <c r="H63" s="42"/>
    </row>
    <row r="64" spans="5:8" x14ac:dyDescent="0.3">
      <c r="E64" s="42"/>
      <c r="F64" s="42"/>
      <c r="G64" s="42"/>
      <c r="H64" s="42"/>
    </row>
    <row r="65" spans="5:8" x14ac:dyDescent="0.3">
      <c r="E65" s="42"/>
      <c r="F65" s="42"/>
      <c r="G65" s="42"/>
      <c r="H65" s="42"/>
    </row>
  </sheetData>
  <pageMargins left="0.7" right="0.7" top="0.75" bottom="0.75" header="0.3" footer="0.3"/>
  <pageSetup orientation="portrait" horizontalDpi="300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93"/>
  <sheetViews>
    <sheetView topLeftCell="A76" workbookViewId="0">
      <selection activeCell="G96" sqref="G96"/>
    </sheetView>
  </sheetViews>
  <sheetFormatPr defaultRowHeight="14.4" x14ac:dyDescent="0.3"/>
  <cols>
    <col min="1" max="1" width="10.88671875" style="56" customWidth="1"/>
    <col min="2" max="2" width="10.109375" style="56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26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59" t="s">
        <v>1</v>
      </c>
      <c r="B2" s="59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ht="17.25" customHeight="1" x14ac:dyDescent="0.3">
      <c r="A3" s="171">
        <v>42739</v>
      </c>
      <c r="B3" s="208" t="s">
        <v>15</v>
      </c>
      <c r="C3" s="173" t="s">
        <v>27</v>
      </c>
      <c r="D3" s="174">
        <v>5</v>
      </c>
      <c r="E3" s="172">
        <v>2</v>
      </c>
      <c r="F3" s="174">
        <v>10</v>
      </c>
      <c r="G3" s="173" t="s">
        <v>27</v>
      </c>
      <c r="H3" s="175">
        <v>2</v>
      </c>
      <c r="I3" s="176">
        <v>10</v>
      </c>
      <c r="J3" s="176">
        <f t="shared" ref="J3:J7" si="0">I3-F3</f>
        <v>0</v>
      </c>
      <c r="K3" s="177">
        <v>6</v>
      </c>
      <c r="L3" s="178">
        <f>SUM(I3*K3)</f>
        <v>60</v>
      </c>
      <c r="M3" s="179">
        <f t="shared" ref="M3:M7" si="1">SUM(I3*K3*1.09)</f>
        <v>65.400000000000006</v>
      </c>
      <c r="N3" s="180" t="s">
        <v>91</v>
      </c>
    </row>
    <row r="4" spans="1:21" ht="17.25" customHeight="1" x14ac:dyDescent="0.3">
      <c r="A4" s="171"/>
      <c r="B4" s="172"/>
      <c r="C4" s="173" t="s">
        <v>28</v>
      </c>
      <c r="D4" s="174">
        <v>3</v>
      </c>
      <c r="E4" s="172">
        <v>4</v>
      </c>
      <c r="F4" s="174">
        <v>12</v>
      </c>
      <c r="G4" s="173" t="s">
        <v>28</v>
      </c>
      <c r="H4" s="175">
        <v>2</v>
      </c>
      <c r="I4" s="176">
        <v>6</v>
      </c>
      <c r="J4" s="176">
        <f t="shared" si="0"/>
        <v>-6</v>
      </c>
      <c r="K4" s="177">
        <v>6</v>
      </c>
      <c r="L4" s="178">
        <f t="shared" ref="L4:L7" si="2">SUM(I4*K4)</f>
        <v>36</v>
      </c>
      <c r="M4" s="179">
        <f t="shared" si="1"/>
        <v>39.24</v>
      </c>
      <c r="N4" s="180" t="s">
        <v>87</v>
      </c>
    </row>
    <row r="5" spans="1:21" ht="17.25" customHeight="1" x14ac:dyDescent="0.3">
      <c r="A5" s="171"/>
      <c r="B5" s="181"/>
      <c r="C5" s="173" t="s">
        <v>79</v>
      </c>
      <c r="D5" s="174">
        <v>8</v>
      </c>
      <c r="E5" s="172">
        <v>4</v>
      </c>
      <c r="F5" s="174">
        <v>32</v>
      </c>
      <c r="G5" s="173" t="s">
        <v>79</v>
      </c>
      <c r="H5" s="175">
        <v>4</v>
      </c>
      <c r="I5" s="176">
        <v>28</v>
      </c>
      <c r="J5" s="176">
        <f t="shared" si="0"/>
        <v>-4</v>
      </c>
      <c r="K5" s="177">
        <v>6</v>
      </c>
      <c r="L5" s="178">
        <f t="shared" si="2"/>
        <v>168</v>
      </c>
      <c r="M5" s="179">
        <f t="shared" si="1"/>
        <v>183.12</v>
      </c>
      <c r="N5" s="180" t="s">
        <v>134</v>
      </c>
    </row>
    <row r="6" spans="1:21" ht="17.25" customHeight="1" x14ac:dyDescent="0.3">
      <c r="A6" s="171"/>
      <c r="B6" s="181"/>
      <c r="C6" s="173" t="s">
        <v>29</v>
      </c>
      <c r="D6" s="174">
        <v>6</v>
      </c>
      <c r="E6" s="172">
        <v>4</v>
      </c>
      <c r="F6" s="174">
        <v>24</v>
      </c>
      <c r="G6" s="173" t="s">
        <v>29</v>
      </c>
      <c r="H6" s="175">
        <v>2</v>
      </c>
      <c r="I6" s="176">
        <v>12</v>
      </c>
      <c r="J6" s="176">
        <f t="shared" si="0"/>
        <v>-12</v>
      </c>
      <c r="K6" s="177">
        <v>6</v>
      </c>
      <c r="L6" s="178">
        <f t="shared" si="2"/>
        <v>72</v>
      </c>
      <c r="M6" s="179">
        <f t="shared" si="1"/>
        <v>78.48</v>
      </c>
      <c r="N6" s="180" t="s">
        <v>87</v>
      </c>
    </row>
    <row r="7" spans="1:21" ht="17.25" customHeight="1" x14ac:dyDescent="0.3">
      <c r="A7" s="171"/>
      <c r="B7" s="181"/>
      <c r="C7" s="173" t="s">
        <v>30</v>
      </c>
      <c r="D7" s="174">
        <v>2</v>
      </c>
      <c r="E7" s="172">
        <v>2</v>
      </c>
      <c r="F7" s="174">
        <v>4</v>
      </c>
      <c r="G7" s="173" t="s">
        <v>30</v>
      </c>
      <c r="H7" s="175">
        <v>2</v>
      </c>
      <c r="I7" s="176">
        <v>4</v>
      </c>
      <c r="J7" s="176">
        <f t="shared" si="0"/>
        <v>0</v>
      </c>
      <c r="K7" s="177">
        <v>6</v>
      </c>
      <c r="L7" s="178">
        <f t="shared" si="2"/>
        <v>24</v>
      </c>
      <c r="M7" s="179">
        <f t="shared" si="1"/>
        <v>26.160000000000004</v>
      </c>
      <c r="N7" s="180" t="s">
        <v>87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ht="17.25" customHeight="1" x14ac:dyDescent="0.3">
      <c r="A9" s="171">
        <v>42770</v>
      </c>
      <c r="B9" s="210" t="s">
        <v>17</v>
      </c>
      <c r="C9" s="173" t="s">
        <v>27</v>
      </c>
      <c r="D9" s="174">
        <v>5</v>
      </c>
      <c r="E9" s="172">
        <v>2</v>
      </c>
      <c r="F9" s="174">
        <v>10</v>
      </c>
      <c r="G9" s="173" t="s">
        <v>27</v>
      </c>
      <c r="H9" s="175">
        <v>2</v>
      </c>
      <c r="I9" s="176">
        <v>10</v>
      </c>
      <c r="J9" s="176">
        <f t="shared" ref="J9:J13" si="3">I9-F9</f>
        <v>0</v>
      </c>
      <c r="K9" s="177">
        <v>6</v>
      </c>
      <c r="L9" s="178">
        <f>SUM(I9*K9)</f>
        <v>60</v>
      </c>
      <c r="M9" s="179">
        <f t="shared" ref="M9:M13" si="4">SUM(I9*K9*1.09)</f>
        <v>65.400000000000006</v>
      </c>
      <c r="N9" s="180" t="s">
        <v>87</v>
      </c>
    </row>
    <row r="10" spans="1:21" ht="17.25" customHeight="1" x14ac:dyDescent="0.3">
      <c r="A10" s="171"/>
      <c r="B10" s="181"/>
      <c r="C10" s="173" t="s">
        <v>28</v>
      </c>
      <c r="D10" s="174">
        <v>3</v>
      </c>
      <c r="E10" s="172">
        <v>4</v>
      </c>
      <c r="F10" s="174">
        <v>12</v>
      </c>
      <c r="G10" s="173" t="s">
        <v>28</v>
      </c>
      <c r="H10" s="175">
        <v>1</v>
      </c>
      <c r="I10" s="176">
        <v>3</v>
      </c>
      <c r="J10" s="176">
        <f t="shared" si="3"/>
        <v>-9</v>
      </c>
      <c r="K10" s="177">
        <v>6</v>
      </c>
      <c r="L10" s="178">
        <f t="shared" ref="L10:L13" si="5">SUM(I10*K10)</f>
        <v>18</v>
      </c>
      <c r="M10" s="179">
        <f t="shared" si="4"/>
        <v>19.62</v>
      </c>
      <c r="N10" s="180" t="s">
        <v>89</v>
      </c>
    </row>
    <row r="11" spans="1:21" ht="17.25" customHeight="1" x14ac:dyDescent="0.3">
      <c r="A11" s="171"/>
      <c r="B11" s="181"/>
      <c r="C11" s="173" t="s">
        <v>79</v>
      </c>
      <c r="D11" s="174">
        <v>8</v>
      </c>
      <c r="E11" s="172">
        <v>4</v>
      </c>
      <c r="F11" s="174">
        <v>32</v>
      </c>
      <c r="G11" s="173" t="s">
        <v>79</v>
      </c>
      <c r="H11" s="175">
        <v>2</v>
      </c>
      <c r="I11" s="176">
        <v>12</v>
      </c>
      <c r="J11" s="176">
        <f t="shared" si="3"/>
        <v>-20</v>
      </c>
      <c r="K11" s="177">
        <v>6</v>
      </c>
      <c r="L11" s="178">
        <f t="shared" si="5"/>
        <v>72</v>
      </c>
      <c r="M11" s="179">
        <f t="shared" si="4"/>
        <v>78.48</v>
      </c>
      <c r="N11" s="180" t="s">
        <v>123</v>
      </c>
    </row>
    <row r="12" spans="1:21" ht="17.25" customHeight="1" x14ac:dyDescent="0.3">
      <c r="A12" s="171"/>
      <c r="B12" s="72"/>
      <c r="C12" s="173" t="s">
        <v>29</v>
      </c>
      <c r="D12" s="174">
        <v>6</v>
      </c>
      <c r="E12" s="172">
        <v>4</v>
      </c>
      <c r="F12" s="174">
        <v>24</v>
      </c>
      <c r="G12" s="173" t="s">
        <v>29</v>
      </c>
      <c r="H12" s="175">
        <v>3</v>
      </c>
      <c r="I12" s="176">
        <v>16</v>
      </c>
      <c r="J12" s="176">
        <f t="shared" si="3"/>
        <v>-8</v>
      </c>
      <c r="K12" s="177">
        <v>6</v>
      </c>
      <c r="L12" s="178">
        <f t="shared" si="5"/>
        <v>96</v>
      </c>
      <c r="M12" s="179">
        <f t="shared" si="4"/>
        <v>104.64000000000001</v>
      </c>
      <c r="N12" s="180" t="s">
        <v>88</v>
      </c>
    </row>
    <row r="13" spans="1:21" ht="17.25" customHeight="1" x14ac:dyDescent="0.3">
      <c r="A13" s="171"/>
      <c r="B13" s="172"/>
      <c r="C13" s="173" t="s">
        <v>30</v>
      </c>
      <c r="D13" s="174">
        <v>2</v>
      </c>
      <c r="E13" s="172">
        <v>2</v>
      </c>
      <c r="F13" s="174">
        <v>4</v>
      </c>
      <c r="G13" s="173" t="s">
        <v>30</v>
      </c>
      <c r="H13" s="175">
        <v>2</v>
      </c>
      <c r="I13" s="176">
        <v>4</v>
      </c>
      <c r="J13" s="176">
        <f t="shared" si="3"/>
        <v>0</v>
      </c>
      <c r="K13" s="177">
        <v>6</v>
      </c>
      <c r="L13" s="178">
        <f t="shared" si="5"/>
        <v>24</v>
      </c>
      <c r="M13" s="179">
        <f t="shared" si="4"/>
        <v>26.160000000000004</v>
      </c>
      <c r="N13" s="180" t="s">
        <v>87</v>
      </c>
    </row>
    <row r="14" spans="1:21" ht="17.25" customHeight="1" x14ac:dyDescent="0.3">
      <c r="A14" s="182"/>
      <c r="B14" s="183"/>
      <c r="C14" s="113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  <c r="T14" s="21"/>
      <c r="U14" s="21"/>
    </row>
    <row r="15" spans="1:21" ht="17.25" customHeight="1" x14ac:dyDescent="0.3">
      <c r="A15" s="171">
        <v>42798</v>
      </c>
      <c r="B15" s="208" t="s">
        <v>18</v>
      </c>
      <c r="C15" s="173" t="s">
        <v>27</v>
      </c>
      <c r="D15" s="174">
        <v>5</v>
      </c>
      <c r="E15" s="172">
        <v>2</v>
      </c>
      <c r="F15" s="174">
        <v>10</v>
      </c>
      <c r="G15" s="173" t="s">
        <v>27</v>
      </c>
      <c r="H15" s="175">
        <v>2</v>
      </c>
      <c r="I15" s="176">
        <v>10</v>
      </c>
      <c r="J15" s="176">
        <f t="shared" ref="J15:J19" si="6">I15-F15</f>
        <v>0</v>
      </c>
      <c r="K15" s="177">
        <v>6</v>
      </c>
      <c r="L15" s="178">
        <f t="shared" ref="L15:L19" si="7">SUM(I15*K15)</f>
        <v>60</v>
      </c>
      <c r="M15" s="179">
        <f t="shared" ref="M15:M67" si="8">SUM(I15*K15*1.09)</f>
        <v>65.400000000000006</v>
      </c>
      <c r="N15" s="180" t="s">
        <v>87</v>
      </c>
    </row>
    <row r="16" spans="1:21" ht="17.25" customHeight="1" x14ac:dyDescent="0.3">
      <c r="A16" s="171"/>
      <c r="B16" s="72"/>
      <c r="C16" s="173" t="s">
        <v>28</v>
      </c>
      <c r="D16" s="174">
        <v>3</v>
      </c>
      <c r="E16" s="172">
        <v>4</v>
      </c>
      <c r="F16" s="174">
        <v>12</v>
      </c>
      <c r="G16" s="173" t="s">
        <v>28</v>
      </c>
      <c r="H16" s="175">
        <v>1</v>
      </c>
      <c r="I16" s="176">
        <v>3</v>
      </c>
      <c r="J16" s="176">
        <f t="shared" si="6"/>
        <v>-9</v>
      </c>
      <c r="K16" s="177">
        <v>6</v>
      </c>
      <c r="L16" s="178">
        <f t="shared" si="7"/>
        <v>18</v>
      </c>
      <c r="M16" s="179">
        <f t="shared" si="8"/>
        <v>19.62</v>
      </c>
      <c r="N16" s="180" t="s">
        <v>89</v>
      </c>
    </row>
    <row r="17" spans="1:14" ht="17.25" customHeight="1" x14ac:dyDescent="0.3">
      <c r="A17" s="171"/>
      <c r="B17" s="172"/>
      <c r="C17" s="173" t="s">
        <v>79</v>
      </c>
      <c r="D17" s="174">
        <v>8</v>
      </c>
      <c r="E17" s="172">
        <v>4</v>
      </c>
      <c r="F17" s="174">
        <v>32</v>
      </c>
      <c r="G17" s="173" t="s">
        <v>79</v>
      </c>
      <c r="H17" s="175">
        <v>3</v>
      </c>
      <c r="I17" s="176">
        <v>20</v>
      </c>
      <c r="J17" s="176">
        <f t="shared" si="6"/>
        <v>-12</v>
      </c>
      <c r="K17" s="177">
        <v>6</v>
      </c>
      <c r="L17" s="178">
        <f t="shared" si="7"/>
        <v>120</v>
      </c>
      <c r="M17" s="179">
        <f t="shared" si="8"/>
        <v>130.80000000000001</v>
      </c>
      <c r="N17" s="180" t="s">
        <v>150</v>
      </c>
    </row>
    <row r="18" spans="1:14" ht="17.25" customHeight="1" x14ac:dyDescent="0.3">
      <c r="A18" s="171"/>
      <c r="B18" s="181"/>
      <c r="C18" s="173" t="s">
        <v>29</v>
      </c>
      <c r="D18" s="174">
        <v>6</v>
      </c>
      <c r="E18" s="172">
        <v>4</v>
      </c>
      <c r="F18" s="174">
        <v>24</v>
      </c>
      <c r="G18" s="173" t="s">
        <v>29</v>
      </c>
      <c r="H18" s="175">
        <v>3</v>
      </c>
      <c r="I18" s="176">
        <v>12</v>
      </c>
      <c r="J18" s="176">
        <f t="shared" si="6"/>
        <v>-12</v>
      </c>
      <c r="K18" s="177">
        <v>6</v>
      </c>
      <c r="L18" s="178">
        <f t="shared" si="7"/>
        <v>72</v>
      </c>
      <c r="M18" s="179">
        <f t="shared" si="8"/>
        <v>78.48</v>
      </c>
      <c r="N18" s="180" t="s">
        <v>88</v>
      </c>
    </row>
    <row r="19" spans="1:14" ht="17.25" customHeight="1" x14ac:dyDescent="0.3">
      <c r="A19" s="171"/>
      <c r="B19" s="72"/>
      <c r="C19" s="173" t="s">
        <v>30</v>
      </c>
      <c r="D19" s="174">
        <v>2</v>
      </c>
      <c r="E19" s="172">
        <v>2</v>
      </c>
      <c r="F19" s="174">
        <v>4</v>
      </c>
      <c r="G19" s="173" t="s">
        <v>30</v>
      </c>
      <c r="H19" s="175">
        <v>2</v>
      </c>
      <c r="I19" s="176">
        <v>4</v>
      </c>
      <c r="J19" s="176">
        <f t="shared" si="6"/>
        <v>0</v>
      </c>
      <c r="K19" s="177">
        <v>6</v>
      </c>
      <c r="L19" s="178">
        <f t="shared" si="7"/>
        <v>24</v>
      </c>
      <c r="M19" s="179">
        <f t="shared" si="8"/>
        <v>26.160000000000004</v>
      </c>
      <c r="N19" s="180" t="s">
        <v>91</v>
      </c>
    </row>
    <row r="20" spans="1:14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4" ht="17.25" customHeight="1" x14ac:dyDescent="0.3">
      <c r="A21" s="171">
        <v>42829</v>
      </c>
      <c r="B21" s="208" t="s">
        <v>19</v>
      </c>
      <c r="C21" s="173" t="s">
        <v>27</v>
      </c>
      <c r="D21" s="174">
        <v>5</v>
      </c>
      <c r="E21" s="172">
        <v>2</v>
      </c>
      <c r="F21" s="174">
        <v>10</v>
      </c>
      <c r="G21" s="173" t="s">
        <v>27</v>
      </c>
      <c r="H21" s="175">
        <v>2</v>
      </c>
      <c r="I21" s="176">
        <v>10</v>
      </c>
      <c r="J21" s="176">
        <f t="shared" ref="J21:J25" si="9">I21-F21</f>
        <v>0</v>
      </c>
      <c r="K21" s="177">
        <v>6</v>
      </c>
      <c r="L21" s="178">
        <f t="shared" ref="L21:L25" si="10">SUM(I21*K21)</f>
        <v>60</v>
      </c>
      <c r="M21" s="179">
        <f t="shared" si="8"/>
        <v>65.400000000000006</v>
      </c>
      <c r="N21" s="180" t="s">
        <v>87</v>
      </c>
    </row>
    <row r="22" spans="1:14" ht="17.25" customHeight="1" x14ac:dyDescent="0.3">
      <c r="A22" s="171"/>
      <c r="B22" s="208"/>
      <c r="C22" s="173" t="s">
        <v>28</v>
      </c>
      <c r="D22" s="174">
        <v>3</v>
      </c>
      <c r="E22" s="172">
        <v>4</v>
      </c>
      <c r="F22" s="174">
        <v>12</v>
      </c>
      <c r="G22" s="173" t="s">
        <v>28</v>
      </c>
      <c r="H22" s="175">
        <v>2</v>
      </c>
      <c r="I22" s="176">
        <v>6</v>
      </c>
      <c r="J22" s="176">
        <f t="shared" si="9"/>
        <v>-6</v>
      </c>
      <c r="K22" s="177">
        <v>6</v>
      </c>
      <c r="L22" s="178">
        <f t="shared" si="10"/>
        <v>36</v>
      </c>
      <c r="M22" s="179">
        <f t="shared" si="8"/>
        <v>39.24</v>
      </c>
      <c r="N22" s="180" t="s">
        <v>87</v>
      </c>
    </row>
    <row r="23" spans="1:14" ht="17.25" customHeight="1" x14ac:dyDescent="0.3">
      <c r="A23" s="171"/>
      <c r="B23" s="172"/>
      <c r="C23" s="173" t="s">
        <v>79</v>
      </c>
      <c r="D23" s="174">
        <v>8</v>
      </c>
      <c r="E23" s="172">
        <v>4</v>
      </c>
      <c r="F23" s="174">
        <v>32</v>
      </c>
      <c r="G23" s="173" t="s">
        <v>79</v>
      </c>
      <c r="H23" s="175">
        <v>3</v>
      </c>
      <c r="I23" s="176">
        <v>24</v>
      </c>
      <c r="J23" s="176">
        <f t="shared" si="9"/>
        <v>-8</v>
      </c>
      <c r="K23" s="177">
        <v>6</v>
      </c>
      <c r="L23" s="178">
        <f t="shared" si="10"/>
        <v>144</v>
      </c>
      <c r="M23" s="179">
        <f t="shared" si="8"/>
        <v>156.96</v>
      </c>
      <c r="N23" s="180" t="s">
        <v>93</v>
      </c>
    </row>
    <row r="24" spans="1:14" ht="17.25" customHeight="1" x14ac:dyDescent="0.3">
      <c r="A24" s="171"/>
      <c r="B24" s="172"/>
      <c r="C24" s="173" t="s">
        <v>29</v>
      </c>
      <c r="D24" s="174">
        <v>6</v>
      </c>
      <c r="E24" s="172">
        <v>4</v>
      </c>
      <c r="F24" s="174">
        <v>24</v>
      </c>
      <c r="G24" s="173" t="s">
        <v>29</v>
      </c>
      <c r="H24" s="175">
        <v>4</v>
      </c>
      <c r="I24" s="176">
        <v>20</v>
      </c>
      <c r="J24" s="176">
        <f t="shared" si="9"/>
        <v>-4</v>
      </c>
      <c r="K24" s="177">
        <v>6</v>
      </c>
      <c r="L24" s="178">
        <f t="shared" si="10"/>
        <v>120</v>
      </c>
      <c r="M24" s="179">
        <f t="shared" si="8"/>
        <v>130.80000000000001</v>
      </c>
      <c r="N24" s="180" t="s">
        <v>155</v>
      </c>
    </row>
    <row r="25" spans="1:14" ht="17.25" customHeight="1" x14ac:dyDescent="0.3">
      <c r="A25" s="171"/>
      <c r="B25" s="172"/>
      <c r="C25" s="173" t="s">
        <v>30</v>
      </c>
      <c r="D25" s="174">
        <v>2</v>
      </c>
      <c r="E25" s="172">
        <v>2</v>
      </c>
      <c r="F25" s="174">
        <v>4</v>
      </c>
      <c r="G25" s="173" t="s">
        <v>30</v>
      </c>
      <c r="H25" s="175">
        <v>2</v>
      </c>
      <c r="I25" s="176">
        <v>4</v>
      </c>
      <c r="J25" s="176">
        <f t="shared" si="9"/>
        <v>0</v>
      </c>
      <c r="K25" s="177">
        <v>6</v>
      </c>
      <c r="L25" s="178">
        <f t="shared" si="10"/>
        <v>24</v>
      </c>
      <c r="M25" s="179">
        <f t="shared" si="8"/>
        <v>26.160000000000004</v>
      </c>
      <c r="N25" s="180" t="s">
        <v>91</v>
      </c>
    </row>
    <row r="26" spans="1:14" ht="17.25" customHeight="1" x14ac:dyDescent="0.3">
      <c r="A26" s="182"/>
      <c r="B26" s="193"/>
      <c r="C26" s="113"/>
      <c r="D26" s="185"/>
      <c r="E26" s="183"/>
      <c r="F26" s="183"/>
      <c r="G26" s="81"/>
      <c r="H26" s="186"/>
      <c r="I26" s="187"/>
      <c r="J26" s="187"/>
      <c r="K26" s="188"/>
      <c r="L26" s="189"/>
      <c r="M26" s="190"/>
      <c r="N26" s="191"/>
    </row>
    <row r="27" spans="1:14" ht="17.25" customHeight="1" x14ac:dyDescent="0.3">
      <c r="A27" s="171">
        <v>42859</v>
      </c>
      <c r="B27" s="208" t="s">
        <v>20</v>
      </c>
      <c r="C27" s="173" t="s">
        <v>27</v>
      </c>
      <c r="D27" s="174">
        <v>5</v>
      </c>
      <c r="E27" s="172">
        <v>2</v>
      </c>
      <c r="F27" s="174">
        <v>10</v>
      </c>
      <c r="G27" s="173" t="s">
        <v>27</v>
      </c>
      <c r="H27" s="175">
        <v>1</v>
      </c>
      <c r="I27" s="176">
        <v>5</v>
      </c>
      <c r="J27" s="176">
        <f t="shared" ref="J27:J31" si="11">I27-F27</f>
        <v>-5</v>
      </c>
      <c r="K27" s="177">
        <v>6</v>
      </c>
      <c r="L27" s="178">
        <f t="shared" ref="L27:L31" si="12">SUM(I27*K27)</f>
        <v>30</v>
      </c>
      <c r="M27" s="179">
        <f t="shared" si="8"/>
        <v>32.700000000000003</v>
      </c>
      <c r="N27" s="180" t="s">
        <v>86</v>
      </c>
    </row>
    <row r="28" spans="1:14" ht="17.25" customHeight="1" x14ac:dyDescent="0.3">
      <c r="A28" s="171"/>
      <c r="B28" s="181"/>
      <c r="C28" s="173" t="s">
        <v>28</v>
      </c>
      <c r="D28" s="174">
        <v>3</v>
      </c>
      <c r="E28" s="172">
        <v>4</v>
      </c>
      <c r="F28" s="174">
        <v>12</v>
      </c>
      <c r="G28" s="173" t="s">
        <v>28</v>
      </c>
      <c r="H28" s="175">
        <v>3</v>
      </c>
      <c r="I28" s="176">
        <v>9</v>
      </c>
      <c r="J28" s="176">
        <f t="shared" si="11"/>
        <v>-3</v>
      </c>
      <c r="K28" s="177">
        <v>6</v>
      </c>
      <c r="L28" s="178">
        <f t="shared" si="12"/>
        <v>54</v>
      </c>
      <c r="M28" s="179">
        <f t="shared" si="8"/>
        <v>58.860000000000007</v>
      </c>
      <c r="N28" s="180" t="s">
        <v>88</v>
      </c>
    </row>
    <row r="29" spans="1:14" ht="17.25" customHeight="1" x14ac:dyDescent="0.3">
      <c r="A29" s="171"/>
      <c r="B29" s="181"/>
      <c r="C29" s="173" t="s">
        <v>79</v>
      </c>
      <c r="D29" s="174">
        <v>8</v>
      </c>
      <c r="E29" s="172">
        <v>4</v>
      </c>
      <c r="F29" s="174">
        <v>32</v>
      </c>
      <c r="G29" s="173" t="s">
        <v>79</v>
      </c>
      <c r="H29" s="175">
        <v>3</v>
      </c>
      <c r="I29" s="176">
        <v>24</v>
      </c>
      <c r="J29" s="176">
        <f t="shared" si="11"/>
        <v>-8</v>
      </c>
      <c r="K29" s="177">
        <v>6</v>
      </c>
      <c r="L29" s="178">
        <f t="shared" si="12"/>
        <v>144</v>
      </c>
      <c r="M29" s="179">
        <f t="shared" si="8"/>
        <v>156.96</v>
      </c>
      <c r="N29" s="180" t="s">
        <v>158</v>
      </c>
    </row>
    <row r="30" spans="1:14" ht="17.25" customHeight="1" x14ac:dyDescent="0.3">
      <c r="A30" s="171"/>
      <c r="B30" s="181"/>
      <c r="C30" s="173" t="s">
        <v>29</v>
      </c>
      <c r="D30" s="174">
        <v>6</v>
      </c>
      <c r="E30" s="172">
        <v>4</v>
      </c>
      <c r="F30" s="174">
        <v>24</v>
      </c>
      <c r="G30" s="173" t="s">
        <v>29</v>
      </c>
      <c r="H30" s="175">
        <v>4</v>
      </c>
      <c r="I30" s="176">
        <v>22</v>
      </c>
      <c r="J30" s="176">
        <f t="shared" si="11"/>
        <v>-2</v>
      </c>
      <c r="K30" s="177">
        <v>6</v>
      </c>
      <c r="L30" s="178">
        <f t="shared" si="12"/>
        <v>132</v>
      </c>
      <c r="M30" s="179">
        <f t="shared" si="8"/>
        <v>143.88000000000002</v>
      </c>
      <c r="N30" s="180" t="s">
        <v>159</v>
      </c>
    </row>
    <row r="31" spans="1:14" ht="17.25" customHeight="1" x14ac:dyDescent="0.3">
      <c r="A31" s="171"/>
      <c r="B31" s="181"/>
      <c r="C31" s="173" t="s">
        <v>30</v>
      </c>
      <c r="D31" s="174">
        <v>2</v>
      </c>
      <c r="E31" s="172">
        <v>2</v>
      </c>
      <c r="F31" s="174">
        <v>4</v>
      </c>
      <c r="G31" s="173" t="s">
        <v>30</v>
      </c>
      <c r="H31" s="175">
        <v>2</v>
      </c>
      <c r="I31" s="176">
        <v>4</v>
      </c>
      <c r="J31" s="176">
        <f t="shared" si="11"/>
        <v>0</v>
      </c>
      <c r="K31" s="177">
        <v>6</v>
      </c>
      <c r="L31" s="178">
        <f t="shared" si="12"/>
        <v>24</v>
      </c>
      <c r="M31" s="179">
        <f t="shared" si="8"/>
        <v>26.160000000000004</v>
      </c>
      <c r="N31" s="180" t="s">
        <v>91</v>
      </c>
    </row>
    <row r="32" spans="1:14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9" ht="17.25" customHeight="1" x14ac:dyDescent="0.3">
      <c r="A33" s="171">
        <v>42890</v>
      </c>
      <c r="B33" s="211" t="s">
        <v>21</v>
      </c>
      <c r="C33" s="173" t="s">
        <v>27</v>
      </c>
      <c r="D33" s="174">
        <v>5</v>
      </c>
      <c r="E33" s="172">
        <v>2</v>
      </c>
      <c r="F33" s="174">
        <v>10</v>
      </c>
      <c r="G33" s="173" t="s">
        <v>27</v>
      </c>
      <c r="H33" s="175">
        <v>2</v>
      </c>
      <c r="I33" s="176">
        <v>10</v>
      </c>
      <c r="J33" s="176">
        <f t="shared" ref="J33:J36" si="13">I33-F33</f>
        <v>0</v>
      </c>
      <c r="K33" s="177">
        <v>6</v>
      </c>
      <c r="L33" s="178">
        <f>I33*K33</f>
        <v>60</v>
      </c>
      <c r="M33" s="179">
        <f t="shared" si="8"/>
        <v>65.400000000000006</v>
      </c>
      <c r="N33" s="180" t="s">
        <v>87</v>
      </c>
      <c r="P33" s="21"/>
      <c r="Q33" s="21"/>
      <c r="R33" s="21"/>
      <c r="S33" s="21"/>
    </row>
    <row r="34" spans="1:19" ht="17.25" customHeight="1" x14ac:dyDescent="0.3">
      <c r="A34" s="171"/>
      <c r="B34" s="181"/>
      <c r="C34" s="173" t="s">
        <v>28</v>
      </c>
      <c r="D34" s="174">
        <v>3</v>
      </c>
      <c r="E34" s="172">
        <v>4</v>
      </c>
      <c r="F34" s="174">
        <v>12</v>
      </c>
      <c r="G34" s="173" t="s">
        <v>28</v>
      </c>
      <c r="H34" s="175">
        <v>3</v>
      </c>
      <c r="I34" s="176">
        <v>9</v>
      </c>
      <c r="J34" s="176">
        <f t="shared" si="13"/>
        <v>-3</v>
      </c>
      <c r="K34" s="177">
        <v>6</v>
      </c>
      <c r="L34" s="178">
        <f t="shared" ref="L34:L37" si="14">SUM(I34*K34)</f>
        <v>54</v>
      </c>
      <c r="M34" s="179">
        <f t="shared" si="8"/>
        <v>58.860000000000007</v>
      </c>
      <c r="N34" s="180" t="s">
        <v>88</v>
      </c>
    </row>
    <row r="35" spans="1:19" ht="17.25" customHeight="1" x14ac:dyDescent="0.3">
      <c r="A35" s="171"/>
      <c r="B35" s="181"/>
      <c r="C35" s="173" t="s">
        <v>79</v>
      </c>
      <c r="D35" s="174">
        <v>8</v>
      </c>
      <c r="E35" s="172">
        <v>4</v>
      </c>
      <c r="F35" s="174">
        <v>32</v>
      </c>
      <c r="G35" s="173" t="s">
        <v>79</v>
      </c>
      <c r="H35" s="175">
        <v>3</v>
      </c>
      <c r="I35" s="176">
        <v>21</v>
      </c>
      <c r="J35" s="176">
        <f t="shared" si="13"/>
        <v>-11</v>
      </c>
      <c r="K35" s="177">
        <v>6</v>
      </c>
      <c r="L35" s="178">
        <f t="shared" si="14"/>
        <v>126</v>
      </c>
      <c r="M35" s="179">
        <f t="shared" si="8"/>
        <v>137.34</v>
      </c>
      <c r="N35" s="180" t="s">
        <v>166</v>
      </c>
    </row>
    <row r="36" spans="1:19" ht="17.25" customHeight="1" x14ac:dyDescent="0.3">
      <c r="A36" s="171"/>
      <c r="B36" s="181"/>
      <c r="C36" s="173" t="s">
        <v>29</v>
      </c>
      <c r="D36" s="174">
        <v>6</v>
      </c>
      <c r="E36" s="172">
        <v>4</v>
      </c>
      <c r="F36" s="174">
        <v>24</v>
      </c>
      <c r="G36" s="173" t="s">
        <v>29</v>
      </c>
      <c r="H36" s="175">
        <v>3</v>
      </c>
      <c r="I36" s="176">
        <v>18</v>
      </c>
      <c r="J36" s="176">
        <f t="shared" si="13"/>
        <v>-6</v>
      </c>
      <c r="K36" s="177">
        <v>6</v>
      </c>
      <c r="L36" s="178">
        <f t="shared" si="14"/>
        <v>108</v>
      </c>
      <c r="M36" s="179">
        <f t="shared" si="8"/>
        <v>117.72000000000001</v>
      </c>
      <c r="N36" s="180" t="s">
        <v>88</v>
      </c>
    </row>
    <row r="37" spans="1:19" ht="17.25" customHeight="1" x14ac:dyDescent="0.3">
      <c r="A37" s="171"/>
      <c r="B37" s="181"/>
      <c r="C37" s="173" t="s">
        <v>30</v>
      </c>
      <c r="D37" s="174">
        <v>2</v>
      </c>
      <c r="E37" s="172">
        <v>2</v>
      </c>
      <c r="F37" s="174">
        <v>4</v>
      </c>
      <c r="G37" s="173" t="s">
        <v>30</v>
      </c>
      <c r="H37" s="175">
        <v>2</v>
      </c>
      <c r="I37" s="176">
        <v>4</v>
      </c>
      <c r="J37" s="176">
        <v>0</v>
      </c>
      <c r="K37" s="177">
        <v>6</v>
      </c>
      <c r="L37" s="178">
        <f t="shared" si="14"/>
        <v>24</v>
      </c>
      <c r="M37" s="179">
        <f t="shared" si="8"/>
        <v>26.160000000000004</v>
      </c>
      <c r="N37" s="180" t="s">
        <v>91</v>
      </c>
    </row>
    <row r="38" spans="1:19" ht="17.25" customHeight="1" x14ac:dyDescent="0.3">
      <c r="A38" s="182"/>
      <c r="B38" s="192"/>
      <c r="C38" s="113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9" ht="17.25" customHeight="1" x14ac:dyDescent="0.3">
      <c r="A39" s="171">
        <v>42920</v>
      </c>
      <c r="B39" s="211" t="s">
        <v>22</v>
      </c>
      <c r="C39" s="173" t="s">
        <v>27</v>
      </c>
      <c r="D39" s="174">
        <v>5</v>
      </c>
      <c r="E39" s="172">
        <v>2</v>
      </c>
      <c r="F39" s="174">
        <v>10</v>
      </c>
      <c r="G39" s="173" t="s">
        <v>27</v>
      </c>
      <c r="H39" s="175">
        <v>2</v>
      </c>
      <c r="I39" s="176">
        <v>10</v>
      </c>
      <c r="J39" s="176">
        <v>0</v>
      </c>
      <c r="K39" s="177">
        <v>6</v>
      </c>
      <c r="L39" s="178">
        <f t="shared" ref="L39:L43" si="15">SUM(I39*K39)</f>
        <v>60</v>
      </c>
      <c r="M39" s="179">
        <f t="shared" si="8"/>
        <v>65.400000000000006</v>
      </c>
      <c r="N39" s="180" t="s">
        <v>87</v>
      </c>
      <c r="P39" s="21"/>
      <c r="Q39" s="21"/>
      <c r="R39" s="21"/>
      <c r="S39" s="21"/>
    </row>
    <row r="40" spans="1:19" ht="17.25" customHeight="1" x14ac:dyDescent="0.3">
      <c r="A40" s="171"/>
      <c r="B40" s="181"/>
      <c r="C40" s="173" t="s">
        <v>28</v>
      </c>
      <c r="D40" s="174">
        <v>3</v>
      </c>
      <c r="E40" s="172">
        <v>4</v>
      </c>
      <c r="F40" s="174">
        <v>12</v>
      </c>
      <c r="G40" s="173" t="s">
        <v>28</v>
      </c>
      <c r="H40" s="175">
        <v>3</v>
      </c>
      <c r="I40" s="176">
        <v>9</v>
      </c>
      <c r="J40" s="176">
        <f t="shared" ref="J40:J43" si="16">I40-F40</f>
        <v>-3</v>
      </c>
      <c r="K40" s="177">
        <v>6</v>
      </c>
      <c r="L40" s="178">
        <f t="shared" si="15"/>
        <v>54</v>
      </c>
      <c r="M40" s="179">
        <f t="shared" si="8"/>
        <v>58.860000000000007</v>
      </c>
      <c r="N40" s="180" t="s">
        <v>88</v>
      </c>
      <c r="P40" s="21"/>
      <c r="Q40" s="21"/>
      <c r="R40" s="21"/>
      <c r="S40" s="21"/>
    </row>
    <row r="41" spans="1:19" ht="17.25" customHeight="1" x14ac:dyDescent="0.3">
      <c r="A41" s="171"/>
      <c r="B41" s="181"/>
      <c r="C41" s="173" t="s">
        <v>79</v>
      </c>
      <c r="D41" s="174">
        <v>8</v>
      </c>
      <c r="E41" s="172">
        <v>4</v>
      </c>
      <c r="F41" s="174">
        <v>32</v>
      </c>
      <c r="G41" s="173" t="s">
        <v>79</v>
      </c>
      <c r="H41" s="175">
        <v>4</v>
      </c>
      <c r="I41" s="176">
        <v>27</v>
      </c>
      <c r="J41" s="176">
        <f t="shared" si="16"/>
        <v>-5</v>
      </c>
      <c r="K41" s="177">
        <v>6</v>
      </c>
      <c r="L41" s="178">
        <f t="shared" si="15"/>
        <v>162</v>
      </c>
      <c r="M41" s="179">
        <f t="shared" si="8"/>
        <v>176.58</v>
      </c>
      <c r="N41" s="180" t="s">
        <v>169</v>
      </c>
      <c r="P41" s="21"/>
      <c r="Q41" s="21"/>
      <c r="R41" s="21"/>
      <c r="S41" s="21"/>
    </row>
    <row r="42" spans="1:19" ht="17.25" customHeight="1" x14ac:dyDescent="0.3">
      <c r="A42" s="171"/>
      <c r="B42" s="181"/>
      <c r="C42" s="173" t="s">
        <v>29</v>
      </c>
      <c r="D42" s="174">
        <v>6</v>
      </c>
      <c r="E42" s="172">
        <v>4</v>
      </c>
      <c r="F42" s="174">
        <v>24</v>
      </c>
      <c r="G42" s="173" t="s">
        <v>29</v>
      </c>
      <c r="H42" s="175">
        <v>2</v>
      </c>
      <c r="I42" s="176">
        <v>20</v>
      </c>
      <c r="J42" s="176">
        <f t="shared" si="16"/>
        <v>-4</v>
      </c>
      <c r="K42" s="177">
        <v>6</v>
      </c>
      <c r="L42" s="178">
        <f t="shared" si="15"/>
        <v>120</v>
      </c>
      <c r="M42" s="179">
        <f t="shared" si="8"/>
        <v>130.80000000000001</v>
      </c>
      <c r="N42" s="180" t="s">
        <v>87</v>
      </c>
      <c r="P42" s="21"/>
      <c r="Q42" s="21"/>
      <c r="R42" s="21"/>
      <c r="S42" s="21"/>
    </row>
    <row r="43" spans="1:19" ht="17.25" customHeight="1" x14ac:dyDescent="0.3">
      <c r="A43" s="171"/>
      <c r="B43" s="181"/>
      <c r="C43" s="173" t="s">
        <v>30</v>
      </c>
      <c r="D43" s="174">
        <v>2</v>
      </c>
      <c r="E43" s="172">
        <v>2</v>
      </c>
      <c r="F43" s="174">
        <v>4</v>
      </c>
      <c r="G43" s="173" t="s">
        <v>30</v>
      </c>
      <c r="H43" s="175">
        <v>4</v>
      </c>
      <c r="I43" s="176">
        <v>4</v>
      </c>
      <c r="J43" s="176">
        <f t="shared" si="16"/>
        <v>0</v>
      </c>
      <c r="K43" s="177">
        <v>6</v>
      </c>
      <c r="L43" s="178">
        <f t="shared" si="15"/>
        <v>24</v>
      </c>
      <c r="M43" s="179">
        <f t="shared" si="8"/>
        <v>26.160000000000004</v>
      </c>
      <c r="N43" s="180" t="s">
        <v>87</v>
      </c>
      <c r="P43" s="21"/>
      <c r="Q43" s="21"/>
      <c r="R43" s="21"/>
      <c r="S43" s="21"/>
    </row>
    <row r="44" spans="1:19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  <c r="O44" s="21"/>
      <c r="P44" s="21"/>
      <c r="Q44" s="21"/>
      <c r="R44" s="21"/>
      <c r="S44" s="21"/>
    </row>
    <row r="45" spans="1:19" ht="17.25" customHeight="1" x14ac:dyDescent="0.3">
      <c r="A45" s="171">
        <v>42951</v>
      </c>
      <c r="B45" s="211" t="s">
        <v>15</v>
      </c>
      <c r="C45" s="173" t="s">
        <v>27</v>
      </c>
      <c r="D45" s="174">
        <v>5</v>
      </c>
      <c r="E45" s="172">
        <v>2</v>
      </c>
      <c r="F45" s="174">
        <v>10</v>
      </c>
      <c r="G45" s="173" t="s">
        <v>27</v>
      </c>
      <c r="H45" s="175">
        <v>1</v>
      </c>
      <c r="I45" s="176">
        <v>5</v>
      </c>
      <c r="J45" s="176">
        <f t="shared" ref="J45:J49" si="17">I45-F45</f>
        <v>-5</v>
      </c>
      <c r="K45" s="177">
        <v>6</v>
      </c>
      <c r="L45" s="178">
        <f t="shared" ref="L45:L49" si="18">SUM(I45*K45)</f>
        <v>30</v>
      </c>
      <c r="M45" s="179">
        <f t="shared" si="8"/>
        <v>32.700000000000003</v>
      </c>
      <c r="N45" s="180" t="s">
        <v>86</v>
      </c>
    </row>
    <row r="46" spans="1:19" ht="17.25" customHeight="1" x14ac:dyDescent="0.3">
      <c r="A46" s="171"/>
      <c r="B46" s="181"/>
      <c r="C46" s="173" t="s">
        <v>28</v>
      </c>
      <c r="D46" s="174">
        <v>3</v>
      </c>
      <c r="E46" s="172">
        <v>4</v>
      </c>
      <c r="F46" s="174">
        <v>12</v>
      </c>
      <c r="G46" s="173" t="s">
        <v>28</v>
      </c>
      <c r="H46" s="175">
        <v>1</v>
      </c>
      <c r="I46" s="176">
        <v>3</v>
      </c>
      <c r="J46" s="176">
        <f t="shared" si="17"/>
        <v>-9</v>
      </c>
      <c r="K46" s="177">
        <v>6</v>
      </c>
      <c r="L46" s="178">
        <f t="shared" si="18"/>
        <v>18</v>
      </c>
      <c r="M46" s="179">
        <f t="shared" si="8"/>
        <v>19.62</v>
      </c>
      <c r="N46" s="180" t="s">
        <v>89</v>
      </c>
    </row>
    <row r="47" spans="1:19" ht="17.25" customHeight="1" x14ac:dyDescent="0.3">
      <c r="A47" s="171"/>
      <c r="B47" s="181"/>
      <c r="C47" s="173" t="s">
        <v>79</v>
      </c>
      <c r="D47" s="174">
        <v>8</v>
      </c>
      <c r="E47" s="172">
        <v>4</v>
      </c>
      <c r="F47" s="174">
        <v>32</v>
      </c>
      <c r="G47" s="173" t="s">
        <v>79</v>
      </c>
      <c r="H47" s="175">
        <v>3</v>
      </c>
      <c r="I47" s="176">
        <v>18</v>
      </c>
      <c r="J47" s="176">
        <f t="shared" si="17"/>
        <v>-14</v>
      </c>
      <c r="K47" s="177">
        <v>6</v>
      </c>
      <c r="L47" s="178">
        <f t="shared" si="18"/>
        <v>108</v>
      </c>
      <c r="M47" s="179">
        <f t="shared" si="8"/>
        <v>117.72000000000001</v>
      </c>
      <c r="N47" s="180" t="s">
        <v>173</v>
      </c>
    </row>
    <row r="48" spans="1:19" ht="17.25" customHeight="1" x14ac:dyDescent="0.3">
      <c r="A48" s="171"/>
      <c r="B48" s="181"/>
      <c r="C48" s="173" t="s">
        <v>29</v>
      </c>
      <c r="D48" s="174">
        <v>6</v>
      </c>
      <c r="E48" s="172">
        <v>4</v>
      </c>
      <c r="F48" s="174">
        <v>24</v>
      </c>
      <c r="G48" s="173" t="s">
        <v>29</v>
      </c>
      <c r="H48" s="175">
        <v>3</v>
      </c>
      <c r="I48" s="176">
        <v>18</v>
      </c>
      <c r="J48" s="176">
        <f t="shared" si="17"/>
        <v>-6</v>
      </c>
      <c r="K48" s="177">
        <v>6</v>
      </c>
      <c r="L48" s="178">
        <f t="shared" si="18"/>
        <v>108</v>
      </c>
      <c r="M48" s="179">
        <f t="shared" si="8"/>
        <v>117.72000000000001</v>
      </c>
      <c r="N48" s="180" t="s">
        <v>88</v>
      </c>
    </row>
    <row r="49" spans="1:21" ht="17.25" customHeight="1" x14ac:dyDescent="0.3">
      <c r="A49" s="171"/>
      <c r="B49" s="181"/>
      <c r="C49" s="173" t="s">
        <v>30</v>
      </c>
      <c r="D49" s="174">
        <v>2</v>
      </c>
      <c r="E49" s="172">
        <v>2</v>
      </c>
      <c r="F49" s="174">
        <v>4</v>
      </c>
      <c r="G49" s="173" t="s">
        <v>30</v>
      </c>
      <c r="H49" s="175">
        <v>2</v>
      </c>
      <c r="I49" s="176">
        <v>4</v>
      </c>
      <c r="J49" s="176">
        <f t="shared" si="17"/>
        <v>0</v>
      </c>
      <c r="K49" s="177">
        <v>6</v>
      </c>
      <c r="L49" s="178">
        <f t="shared" si="18"/>
        <v>24</v>
      </c>
      <c r="M49" s="179">
        <f t="shared" si="8"/>
        <v>26.160000000000004</v>
      </c>
      <c r="N49" s="180" t="s">
        <v>87</v>
      </c>
    </row>
    <row r="50" spans="1:21" ht="17.25" customHeight="1" x14ac:dyDescent="0.3">
      <c r="A50" s="182"/>
      <c r="B50" s="192"/>
      <c r="C50" s="113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21" ht="17.25" customHeight="1" x14ac:dyDescent="0.3">
      <c r="A51" s="171">
        <v>42982</v>
      </c>
      <c r="B51" s="211" t="s">
        <v>17</v>
      </c>
      <c r="C51" s="173" t="s">
        <v>27</v>
      </c>
      <c r="D51" s="174">
        <v>5</v>
      </c>
      <c r="E51" s="172">
        <v>2</v>
      </c>
      <c r="F51" s="174">
        <v>10</v>
      </c>
      <c r="G51" s="173" t="s">
        <v>27</v>
      </c>
      <c r="H51" s="175">
        <v>1</v>
      </c>
      <c r="I51" s="176">
        <v>5</v>
      </c>
      <c r="J51" s="176">
        <f t="shared" ref="J51:J55" si="19">I51-F51</f>
        <v>-5</v>
      </c>
      <c r="K51" s="177">
        <v>6</v>
      </c>
      <c r="L51" s="178">
        <f t="shared" ref="L51:L55" si="20">SUM(I51*K51)</f>
        <v>30</v>
      </c>
      <c r="M51" s="179">
        <f t="shared" si="8"/>
        <v>32.700000000000003</v>
      </c>
      <c r="N51" s="180" t="s">
        <v>89</v>
      </c>
      <c r="P51" s="21"/>
      <c r="Q51" s="21"/>
      <c r="R51" s="21"/>
      <c r="S51" s="21"/>
      <c r="T51" s="21"/>
    </row>
    <row r="52" spans="1:21" ht="17.25" customHeight="1" x14ac:dyDescent="0.3">
      <c r="A52" s="171"/>
      <c r="B52" s="181"/>
      <c r="C52" s="173" t="s">
        <v>28</v>
      </c>
      <c r="D52" s="174">
        <v>3</v>
      </c>
      <c r="E52" s="172">
        <v>4</v>
      </c>
      <c r="F52" s="174">
        <v>12</v>
      </c>
      <c r="G52" s="173" t="s">
        <v>28</v>
      </c>
      <c r="H52" s="175">
        <v>1</v>
      </c>
      <c r="I52" s="176">
        <v>3</v>
      </c>
      <c r="J52" s="176">
        <f t="shared" si="19"/>
        <v>-9</v>
      </c>
      <c r="K52" s="177">
        <v>6</v>
      </c>
      <c r="L52" s="178">
        <f t="shared" si="20"/>
        <v>18</v>
      </c>
      <c r="M52" s="179">
        <f t="shared" si="8"/>
        <v>19.62</v>
      </c>
      <c r="N52" s="180" t="s">
        <v>86</v>
      </c>
    </row>
    <row r="53" spans="1:21" ht="17.25" customHeight="1" x14ac:dyDescent="0.3">
      <c r="A53" s="171"/>
      <c r="B53" s="181"/>
      <c r="C53" s="173" t="s">
        <v>79</v>
      </c>
      <c r="D53" s="174">
        <v>8</v>
      </c>
      <c r="E53" s="172">
        <v>4</v>
      </c>
      <c r="F53" s="174">
        <v>32</v>
      </c>
      <c r="G53" s="173" t="s">
        <v>79</v>
      </c>
      <c r="H53" s="175">
        <v>3</v>
      </c>
      <c r="I53" s="176">
        <v>24</v>
      </c>
      <c r="J53" s="176">
        <f t="shared" si="19"/>
        <v>-8</v>
      </c>
      <c r="K53" s="177">
        <v>6</v>
      </c>
      <c r="L53" s="178">
        <f t="shared" si="20"/>
        <v>144</v>
      </c>
      <c r="M53" s="179">
        <f t="shared" si="8"/>
        <v>156.96</v>
      </c>
      <c r="N53" s="180" t="s">
        <v>88</v>
      </c>
    </row>
    <row r="54" spans="1:21" ht="17.25" customHeight="1" x14ac:dyDescent="0.3">
      <c r="A54" s="171"/>
      <c r="B54" s="181"/>
      <c r="C54" s="173" t="s">
        <v>29</v>
      </c>
      <c r="D54" s="174">
        <v>6</v>
      </c>
      <c r="E54" s="172">
        <v>4</v>
      </c>
      <c r="F54" s="174">
        <v>24</v>
      </c>
      <c r="G54" s="173" t="s">
        <v>90</v>
      </c>
      <c r="H54" s="175">
        <v>2</v>
      </c>
      <c r="I54" s="176">
        <v>12</v>
      </c>
      <c r="J54" s="176">
        <f t="shared" si="19"/>
        <v>-12</v>
      </c>
      <c r="K54" s="177">
        <v>6</v>
      </c>
      <c r="L54" s="178">
        <f t="shared" si="20"/>
        <v>72</v>
      </c>
      <c r="M54" s="179">
        <f t="shared" si="8"/>
        <v>78.48</v>
      </c>
      <c r="N54" s="180" t="s">
        <v>87</v>
      </c>
    </row>
    <row r="55" spans="1:21" ht="17.25" customHeight="1" x14ac:dyDescent="0.3">
      <c r="A55" s="171"/>
      <c r="B55" s="181"/>
      <c r="C55" s="173" t="s">
        <v>30</v>
      </c>
      <c r="D55" s="174">
        <v>2</v>
      </c>
      <c r="E55" s="172">
        <v>2</v>
      </c>
      <c r="F55" s="174">
        <v>4</v>
      </c>
      <c r="G55" s="173" t="s">
        <v>30</v>
      </c>
      <c r="H55" s="175">
        <v>2</v>
      </c>
      <c r="I55" s="176">
        <v>4</v>
      </c>
      <c r="J55" s="176">
        <f t="shared" si="19"/>
        <v>0</v>
      </c>
      <c r="K55" s="177">
        <v>6</v>
      </c>
      <c r="L55" s="178">
        <f t="shared" si="20"/>
        <v>24</v>
      </c>
      <c r="M55" s="179">
        <f t="shared" si="8"/>
        <v>26.160000000000004</v>
      </c>
      <c r="N55" s="180" t="s">
        <v>87</v>
      </c>
    </row>
    <row r="56" spans="1:21" ht="17.25" customHeight="1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21" ht="17.25" customHeigh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2</v>
      </c>
      <c r="F57" s="174">
        <v>10</v>
      </c>
      <c r="G57" s="173" t="s">
        <v>27</v>
      </c>
      <c r="H57" s="175">
        <v>1</v>
      </c>
      <c r="I57" s="176">
        <v>5</v>
      </c>
      <c r="J57" s="176">
        <f t="shared" ref="J57:J61" si="21">I57-F57</f>
        <v>-5</v>
      </c>
      <c r="K57" s="177">
        <v>6</v>
      </c>
      <c r="L57" s="178">
        <f t="shared" ref="L57:L61" si="22">SUM(I57*K57)</f>
        <v>30</v>
      </c>
      <c r="M57" s="179">
        <f t="shared" si="8"/>
        <v>32.700000000000003</v>
      </c>
      <c r="N57" s="180" t="s">
        <v>86</v>
      </c>
      <c r="P57" s="21"/>
      <c r="Q57" s="21"/>
      <c r="R57" s="21"/>
      <c r="S57" s="21"/>
      <c r="T57" s="21"/>
      <c r="U57" s="21"/>
    </row>
    <row r="58" spans="1:21" ht="17.25" customHeight="1" x14ac:dyDescent="0.3">
      <c r="A58" s="171"/>
      <c r="B58" s="181"/>
      <c r="C58" s="173" t="s">
        <v>28</v>
      </c>
      <c r="D58" s="174">
        <v>3</v>
      </c>
      <c r="E58" s="172">
        <v>4</v>
      </c>
      <c r="F58" s="174">
        <v>12</v>
      </c>
      <c r="G58" s="173" t="s">
        <v>28</v>
      </c>
      <c r="H58" s="175">
        <v>1</v>
      </c>
      <c r="I58" s="176">
        <v>3</v>
      </c>
      <c r="J58" s="176">
        <f t="shared" si="21"/>
        <v>-9</v>
      </c>
      <c r="K58" s="177">
        <v>6</v>
      </c>
      <c r="L58" s="178">
        <f t="shared" si="22"/>
        <v>18</v>
      </c>
      <c r="M58" s="179">
        <f t="shared" si="8"/>
        <v>19.62</v>
      </c>
      <c r="N58" s="180" t="s">
        <v>89</v>
      </c>
    </row>
    <row r="59" spans="1:21" ht="17.25" customHeight="1" x14ac:dyDescent="0.3">
      <c r="A59" s="171"/>
      <c r="B59" s="181"/>
      <c r="C59" s="173" t="s">
        <v>79</v>
      </c>
      <c r="D59" s="174">
        <v>8</v>
      </c>
      <c r="E59" s="172">
        <v>4</v>
      </c>
      <c r="F59" s="174">
        <v>32</v>
      </c>
      <c r="G59" s="173" t="s">
        <v>79</v>
      </c>
      <c r="H59" s="175">
        <v>2</v>
      </c>
      <c r="I59" s="176">
        <v>16</v>
      </c>
      <c r="J59" s="176">
        <f t="shared" si="21"/>
        <v>-16</v>
      </c>
      <c r="K59" s="177">
        <v>6</v>
      </c>
      <c r="L59" s="178">
        <f t="shared" si="22"/>
        <v>96</v>
      </c>
      <c r="M59" s="179">
        <f t="shared" si="8"/>
        <v>104.64000000000001</v>
      </c>
      <c r="N59" s="180" t="s">
        <v>91</v>
      </c>
    </row>
    <row r="60" spans="1:21" ht="17.25" customHeight="1" x14ac:dyDescent="0.3">
      <c r="A60" s="171"/>
      <c r="B60" s="181"/>
      <c r="C60" s="173" t="s">
        <v>29</v>
      </c>
      <c r="D60" s="174">
        <v>6</v>
      </c>
      <c r="E60" s="172">
        <v>4</v>
      </c>
      <c r="F60" s="174">
        <v>24</v>
      </c>
      <c r="G60" s="173" t="s">
        <v>29</v>
      </c>
      <c r="H60" s="175">
        <v>3</v>
      </c>
      <c r="I60" s="176">
        <v>18</v>
      </c>
      <c r="J60" s="176">
        <f t="shared" si="21"/>
        <v>-6</v>
      </c>
      <c r="K60" s="177">
        <v>6</v>
      </c>
      <c r="L60" s="178">
        <f t="shared" si="22"/>
        <v>108</v>
      </c>
      <c r="M60" s="179">
        <f t="shared" si="8"/>
        <v>117.72000000000001</v>
      </c>
      <c r="N60" s="180" t="s">
        <v>93</v>
      </c>
    </row>
    <row r="61" spans="1:21" ht="17.25" customHeight="1" x14ac:dyDescent="0.3">
      <c r="A61" s="171"/>
      <c r="B61" s="181"/>
      <c r="C61" s="173" t="s">
        <v>30</v>
      </c>
      <c r="D61" s="174">
        <v>2</v>
      </c>
      <c r="E61" s="172">
        <v>2</v>
      </c>
      <c r="F61" s="174">
        <v>4</v>
      </c>
      <c r="G61" s="173" t="s">
        <v>30</v>
      </c>
      <c r="H61" s="175">
        <v>2</v>
      </c>
      <c r="I61" s="176">
        <v>4</v>
      </c>
      <c r="J61" s="176">
        <f t="shared" si="21"/>
        <v>0</v>
      </c>
      <c r="K61" s="177">
        <v>6</v>
      </c>
      <c r="L61" s="178">
        <f t="shared" si="22"/>
        <v>24</v>
      </c>
      <c r="M61" s="179">
        <f t="shared" si="8"/>
        <v>26.160000000000004</v>
      </c>
      <c r="N61" s="180" t="s">
        <v>91</v>
      </c>
    </row>
    <row r="62" spans="1:21" ht="17.25" customHeight="1" x14ac:dyDescent="0.3">
      <c r="A62" s="182"/>
      <c r="B62" s="192"/>
      <c r="C62" s="113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21" ht="17.25" customHeigh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2</v>
      </c>
      <c r="F63" s="174">
        <v>10</v>
      </c>
      <c r="G63" s="173" t="s">
        <v>27</v>
      </c>
      <c r="H63" s="175">
        <v>2</v>
      </c>
      <c r="I63" s="176">
        <v>10</v>
      </c>
      <c r="J63" s="176">
        <f t="shared" ref="J63:J67" si="23">I63-F63</f>
        <v>0</v>
      </c>
      <c r="K63" s="177">
        <v>6</v>
      </c>
      <c r="L63" s="178">
        <f t="shared" ref="L63:L67" si="24">SUM(I63*K63)</f>
        <v>60</v>
      </c>
      <c r="M63" s="179">
        <f t="shared" si="8"/>
        <v>65.400000000000006</v>
      </c>
      <c r="N63" s="180" t="s">
        <v>87</v>
      </c>
      <c r="P63" s="21"/>
      <c r="Q63" s="21"/>
      <c r="R63" s="21"/>
      <c r="S63" s="21"/>
    </row>
    <row r="64" spans="1:21" ht="17.25" customHeight="1" x14ac:dyDescent="0.3">
      <c r="A64" s="171"/>
      <c r="B64" s="181"/>
      <c r="C64" s="173" t="s">
        <v>28</v>
      </c>
      <c r="D64" s="174">
        <v>3</v>
      </c>
      <c r="E64" s="172">
        <v>4</v>
      </c>
      <c r="F64" s="174">
        <v>12</v>
      </c>
      <c r="G64" s="173" t="s">
        <v>28</v>
      </c>
      <c r="H64" s="175">
        <v>1</v>
      </c>
      <c r="I64" s="176">
        <v>3</v>
      </c>
      <c r="J64" s="176">
        <f t="shared" si="23"/>
        <v>-9</v>
      </c>
      <c r="K64" s="177">
        <v>6</v>
      </c>
      <c r="L64" s="178">
        <f t="shared" si="24"/>
        <v>18</v>
      </c>
      <c r="M64" s="179">
        <f t="shared" si="8"/>
        <v>19.62</v>
      </c>
      <c r="N64" s="180" t="s">
        <v>89</v>
      </c>
    </row>
    <row r="65" spans="1:19" ht="17.25" customHeight="1" x14ac:dyDescent="0.3">
      <c r="A65" s="171"/>
      <c r="B65" s="181"/>
      <c r="C65" s="173" t="s">
        <v>79</v>
      </c>
      <c r="D65" s="174">
        <v>8</v>
      </c>
      <c r="E65" s="172">
        <v>4</v>
      </c>
      <c r="F65" s="174">
        <v>32</v>
      </c>
      <c r="G65" s="173" t="s">
        <v>79</v>
      </c>
      <c r="H65" s="175">
        <v>4</v>
      </c>
      <c r="I65" s="176">
        <v>29</v>
      </c>
      <c r="J65" s="176">
        <f t="shared" si="23"/>
        <v>-3</v>
      </c>
      <c r="K65" s="177">
        <v>6</v>
      </c>
      <c r="L65" s="178">
        <f t="shared" si="24"/>
        <v>174</v>
      </c>
      <c r="M65" s="179">
        <f t="shared" si="8"/>
        <v>189.66000000000003</v>
      </c>
      <c r="N65" s="180" t="s">
        <v>183</v>
      </c>
    </row>
    <row r="66" spans="1:19" ht="17.25" customHeight="1" x14ac:dyDescent="0.3">
      <c r="A66" s="171"/>
      <c r="B66" s="181"/>
      <c r="C66" s="173" t="s">
        <v>29</v>
      </c>
      <c r="D66" s="174">
        <v>6</v>
      </c>
      <c r="E66" s="172">
        <v>4</v>
      </c>
      <c r="F66" s="174">
        <v>24</v>
      </c>
      <c r="G66" s="173" t="s">
        <v>29</v>
      </c>
      <c r="H66" s="175">
        <v>2</v>
      </c>
      <c r="I66" s="176">
        <v>12</v>
      </c>
      <c r="J66" s="176">
        <f t="shared" si="23"/>
        <v>-12</v>
      </c>
      <c r="K66" s="177">
        <v>6</v>
      </c>
      <c r="L66" s="178">
        <f t="shared" si="24"/>
        <v>72</v>
      </c>
      <c r="M66" s="179">
        <f t="shared" si="8"/>
        <v>78.48</v>
      </c>
      <c r="N66" s="180" t="s">
        <v>87</v>
      </c>
    </row>
    <row r="67" spans="1:19" ht="17.25" customHeight="1" x14ac:dyDescent="0.3">
      <c r="A67" s="171"/>
      <c r="B67" s="181"/>
      <c r="C67" s="173" t="s">
        <v>30</v>
      </c>
      <c r="D67" s="174">
        <v>2</v>
      </c>
      <c r="E67" s="172">
        <v>2</v>
      </c>
      <c r="F67" s="174">
        <v>4</v>
      </c>
      <c r="G67" s="173" t="s">
        <v>30</v>
      </c>
      <c r="H67" s="175">
        <v>2</v>
      </c>
      <c r="I67" s="176">
        <v>4</v>
      </c>
      <c r="J67" s="176">
        <f t="shared" si="23"/>
        <v>0</v>
      </c>
      <c r="K67" s="177">
        <v>6</v>
      </c>
      <c r="L67" s="178">
        <f t="shared" si="24"/>
        <v>24</v>
      </c>
      <c r="M67" s="179">
        <f t="shared" si="8"/>
        <v>26.160000000000004</v>
      </c>
      <c r="N67" s="180" t="s">
        <v>87</v>
      </c>
    </row>
    <row r="68" spans="1:19" ht="17.25" customHeight="1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  <c r="O68" s="21"/>
      <c r="P68" s="21"/>
      <c r="Q68" s="21"/>
      <c r="R68" s="21"/>
    </row>
    <row r="69" spans="1:19" ht="15.75" customHeigh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2</v>
      </c>
      <c r="F69" s="174">
        <v>10</v>
      </c>
      <c r="G69" s="173" t="s">
        <v>27</v>
      </c>
      <c r="H69" s="175">
        <v>2</v>
      </c>
      <c r="I69" s="176">
        <v>10</v>
      </c>
      <c r="J69" s="176">
        <f t="shared" ref="J69:J73" si="25">I69-F69</f>
        <v>0</v>
      </c>
      <c r="K69" s="177">
        <v>6</v>
      </c>
      <c r="L69" s="178">
        <f t="shared" ref="L69:L73" si="26">SUM(I69*K69)</f>
        <v>60</v>
      </c>
      <c r="M69" s="179">
        <f t="shared" ref="M69:M84" si="27">SUM(I69*K69*1.09)</f>
        <v>65.400000000000006</v>
      </c>
      <c r="N69" s="180" t="s">
        <v>87</v>
      </c>
    </row>
    <row r="70" spans="1:19" ht="15.75" customHeight="1" x14ac:dyDescent="0.3">
      <c r="A70" s="171"/>
      <c r="B70" s="181"/>
      <c r="C70" s="173" t="s">
        <v>28</v>
      </c>
      <c r="D70" s="174">
        <v>3</v>
      </c>
      <c r="E70" s="172">
        <v>4</v>
      </c>
      <c r="F70" s="174">
        <v>12</v>
      </c>
      <c r="G70" s="173" t="s">
        <v>28</v>
      </c>
      <c r="H70" s="175">
        <v>3</v>
      </c>
      <c r="I70" s="176">
        <v>9</v>
      </c>
      <c r="J70" s="176">
        <f t="shared" si="25"/>
        <v>-3</v>
      </c>
      <c r="K70" s="177">
        <v>6</v>
      </c>
      <c r="L70" s="178">
        <f t="shared" si="26"/>
        <v>54</v>
      </c>
      <c r="M70" s="179">
        <f t="shared" si="27"/>
        <v>58.860000000000007</v>
      </c>
      <c r="N70" s="180" t="s">
        <v>88</v>
      </c>
    </row>
    <row r="71" spans="1:19" ht="15.75" customHeight="1" x14ac:dyDescent="0.3">
      <c r="A71" s="171"/>
      <c r="B71" s="181"/>
      <c r="C71" s="173" t="s">
        <v>79</v>
      </c>
      <c r="D71" s="174">
        <v>8</v>
      </c>
      <c r="E71" s="172">
        <v>4</v>
      </c>
      <c r="F71" s="174">
        <v>32</v>
      </c>
      <c r="G71" s="173" t="s">
        <v>79</v>
      </c>
      <c r="H71" s="175">
        <v>3</v>
      </c>
      <c r="I71" s="176">
        <v>24</v>
      </c>
      <c r="J71" s="176">
        <f t="shared" si="25"/>
        <v>-8</v>
      </c>
      <c r="K71" s="177">
        <v>6</v>
      </c>
      <c r="L71" s="178">
        <f t="shared" si="26"/>
        <v>144</v>
      </c>
      <c r="M71" s="179">
        <f t="shared" si="27"/>
        <v>156.96</v>
      </c>
      <c r="N71" s="180" t="s">
        <v>93</v>
      </c>
    </row>
    <row r="72" spans="1:19" ht="15.75" customHeight="1" x14ac:dyDescent="0.3">
      <c r="A72" s="171"/>
      <c r="B72" s="181"/>
      <c r="C72" s="173" t="s">
        <v>29</v>
      </c>
      <c r="D72" s="174">
        <v>6</v>
      </c>
      <c r="E72" s="172">
        <v>4</v>
      </c>
      <c r="F72" s="174">
        <v>24</v>
      </c>
      <c r="G72" s="173" t="s">
        <v>29</v>
      </c>
      <c r="H72" s="175">
        <v>3</v>
      </c>
      <c r="I72" s="176">
        <v>18</v>
      </c>
      <c r="J72" s="176">
        <f t="shared" si="25"/>
        <v>-6</v>
      </c>
      <c r="K72" s="177">
        <v>6</v>
      </c>
      <c r="L72" s="178">
        <f t="shared" si="26"/>
        <v>108</v>
      </c>
      <c r="M72" s="179">
        <f t="shared" si="27"/>
        <v>117.72000000000001</v>
      </c>
      <c r="N72" s="180" t="s">
        <v>93</v>
      </c>
    </row>
    <row r="73" spans="1:19" ht="15.75" customHeight="1" x14ac:dyDescent="0.3">
      <c r="A73" s="171"/>
      <c r="B73" s="181"/>
      <c r="C73" s="173" t="s">
        <v>30</v>
      </c>
      <c r="D73" s="174">
        <v>2</v>
      </c>
      <c r="E73" s="172">
        <v>2</v>
      </c>
      <c r="F73" s="174">
        <v>4</v>
      </c>
      <c r="G73" s="173" t="s">
        <v>30</v>
      </c>
      <c r="H73" s="175">
        <v>2</v>
      </c>
      <c r="I73" s="176">
        <v>4</v>
      </c>
      <c r="J73" s="176">
        <f t="shared" si="25"/>
        <v>0</v>
      </c>
      <c r="K73" s="177">
        <v>6</v>
      </c>
      <c r="L73" s="178">
        <f t="shared" si="26"/>
        <v>24</v>
      </c>
      <c r="M73" s="179">
        <f t="shared" si="27"/>
        <v>26.160000000000004</v>
      </c>
      <c r="N73" s="180" t="s">
        <v>91</v>
      </c>
    </row>
    <row r="74" spans="1:19" ht="17.25" customHeight="1" x14ac:dyDescent="0.3">
      <c r="A74" s="182"/>
      <c r="B74" s="192"/>
      <c r="C74" s="113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9" ht="17.25" customHeigh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2</v>
      </c>
      <c r="F75" s="174">
        <v>10</v>
      </c>
      <c r="G75" s="173" t="s">
        <v>27</v>
      </c>
      <c r="H75" s="175">
        <v>2</v>
      </c>
      <c r="I75" s="176">
        <v>10</v>
      </c>
      <c r="J75" s="176">
        <f t="shared" ref="J75:J79" si="28">I75-F75</f>
        <v>0</v>
      </c>
      <c r="K75" s="177">
        <v>6</v>
      </c>
      <c r="L75" s="178">
        <f t="shared" ref="L75:L79" si="29">SUM(I75*K75)</f>
        <v>60</v>
      </c>
      <c r="M75" s="179">
        <f t="shared" si="27"/>
        <v>65.400000000000006</v>
      </c>
      <c r="N75" s="180" t="s">
        <v>87</v>
      </c>
      <c r="P75" s="21"/>
      <c r="Q75" s="21"/>
      <c r="R75" s="21"/>
      <c r="S75" s="21"/>
    </row>
    <row r="76" spans="1:19" ht="15.75" customHeight="1" x14ac:dyDescent="0.3">
      <c r="A76" s="171"/>
      <c r="B76" s="181"/>
      <c r="C76" s="173" t="s">
        <v>28</v>
      </c>
      <c r="D76" s="174">
        <v>3</v>
      </c>
      <c r="E76" s="172">
        <v>4</v>
      </c>
      <c r="F76" s="174">
        <v>12</v>
      </c>
      <c r="G76" s="173" t="s">
        <v>28</v>
      </c>
      <c r="H76" s="175">
        <v>3</v>
      </c>
      <c r="I76" s="176">
        <v>9</v>
      </c>
      <c r="J76" s="176">
        <f t="shared" si="28"/>
        <v>-3</v>
      </c>
      <c r="K76" s="177">
        <v>6</v>
      </c>
      <c r="L76" s="178">
        <f t="shared" si="29"/>
        <v>54</v>
      </c>
      <c r="M76" s="179">
        <f t="shared" si="27"/>
        <v>58.860000000000007</v>
      </c>
      <c r="N76" s="180" t="s">
        <v>88</v>
      </c>
    </row>
    <row r="77" spans="1:19" ht="17.25" customHeight="1" x14ac:dyDescent="0.3">
      <c r="A77" s="171"/>
      <c r="B77" s="181"/>
      <c r="C77" s="173" t="s">
        <v>79</v>
      </c>
      <c r="D77" s="174">
        <v>8</v>
      </c>
      <c r="E77" s="172">
        <v>4</v>
      </c>
      <c r="F77" s="174">
        <v>32</v>
      </c>
      <c r="G77" s="173" t="s">
        <v>79</v>
      </c>
      <c r="H77" s="175">
        <v>3</v>
      </c>
      <c r="I77" s="176">
        <v>24</v>
      </c>
      <c r="J77" s="176">
        <f t="shared" si="28"/>
        <v>-8</v>
      </c>
      <c r="K77" s="177">
        <v>6</v>
      </c>
      <c r="L77" s="178">
        <f t="shared" si="29"/>
        <v>144</v>
      </c>
      <c r="M77" s="179">
        <f t="shared" si="27"/>
        <v>156.96</v>
      </c>
      <c r="N77" s="180" t="s">
        <v>88</v>
      </c>
    </row>
    <row r="78" spans="1:19" ht="17.25" customHeight="1" x14ac:dyDescent="0.3">
      <c r="A78" s="171"/>
      <c r="B78" s="181"/>
      <c r="C78" s="173" t="s">
        <v>29</v>
      </c>
      <c r="D78" s="174">
        <v>6</v>
      </c>
      <c r="E78" s="172">
        <v>4</v>
      </c>
      <c r="F78" s="174">
        <v>24</v>
      </c>
      <c r="G78" s="173" t="s">
        <v>29</v>
      </c>
      <c r="H78" s="175">
        <v>2</v>
      </c>
      <c r="I78" s="176">
        <v>12</v>
      </c>
      <c r="J78" s="176">
        <f t="shared" si="28"/>
        <v>-12</v>
      </c>
      <c r="K78" s="177">
        <v>6</v>
      </c>
      <c r="L78" s="178">
        <f t="shared" si="29"/>
        <v>72</v>
      </c>
      <c r="M78" s="179">
        <f t="shared" si="27"/>
        <v>78.48</v>
      </c>
      <c r="N78" s="180" t="s">
        <v>91</v>
      </c>
    </row>
    <row r="79" spans="1:19" ht="17.25" customHeight="1" x14ac:dyDescent="0.3">
      <c r="A79" s="171"/>
      <c r="B79" s="181"/>
      <c r="C79" s="173" t="s">
        <v>30</v>
      </c>
      <c r="D79" s="174">
        <v>2</v>
      </c>
      <c r="E79" s="172">
        <v>2</v>
      </c>
      <c r="F79" s="174">
        <v>4</v>
      </c>
      <c r="G79" s="173" t="s">
        <v>30</v>
      </c>
      <c r="H79" s="175">
        <v>2</v>
      </c>
      <c r="I79" s="176">
        <v>4</v>
      </c>
      <c r="J79" s="176">
        <f t="shared" si="28"/>
        <v>0</v>
      </c>
      <c r="K79" s="177">
        <v>6</v>
      </c>
      <c r="L79" s="178">
        <f t="shared" si="29"/>
        <v>24</v>
      </c>
      <c r="M79" s="179">
        <f t="shared" si="27"/>
        <v>26.160000000000004</v>
      </c>
      <c r="N79" s="180" t="s">
        <v>91</v>
      </c>
    </row>
    <row r="80" spans="1:19" ht="17.25" customHeight="1" x14ac:dyDescent="0.3">
      <c r="A80" s="182"/>
      <c r="B80" s="192"/>
      <c r="C80" s="184"/>
      <c r="D80" s="185"/>
      <c r="E80" s="183"/>
      <c r="F80" s="183"/>
      <c r="G80" s="184"/>
      <c r="H80" s="186"/>
      <c r="I80" s="187"/>
      <c r="J80" s="187"/>
      <c r="K80" s="188"/>
      <c r="L80" s="189"/>
      <c r="M80" s="190"/>
      <c r="N80" s="191"/>
    </row>
    <row r="81" spans="1:14" ht="15.75" customHeight="1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2</v>
      </c>
      <c r="F81" s="174">
        <v>10</v>
      </c>
      <c r="G81" s="173" t="s">
        <v>27</v>
      </c>
      <c r="H81" s="175">
        <v>2</v>
      </c>
      <c r="I81" s="176">
        <v>8</v>
      </c>
      <c r="J81" s="176">
        <f t="shared" ref="J81:J85" si="30">I81-F81</f>
        <v>-2</v>
      </c>
      <c r="K81" s="177">
        <v>6</v>
      </c>
      <c r="L81" s="178">
        <f>SUM(I81*K81)</f>
        <v>48</v>
      </c>
      <c r="M81" s="179">
        <f t="shared" si="27"/>
        <v>52.320000000000007</v>
      </c>
      <c r="N81" s="180" t="s">
        <v>91</v>
      </c>
    </row>
    <row r="82" spans="1:14" ht="15.75" customHeight="1" x14ac:dyDescent="0.3">
      <c r="A82" s="171"/>
      <c r="B82" s="181"/>
      <c r="C82" s="173" t="s">
        <v>28</v>
      </c>
      <c r="D82" s="174">
        <v>3</v>
      </c>
      <c r="E82" s="172">
        <v>4</v>
      </c>
      <c r="F82" s="174">
        <v>12</v>
      </c>
      <c r="G82" s="173" t="s">
        <v>28</v>
      </c>
      <c r="H82" s="175">
        <v>3</v>
      </c>
      <c r="I82" s="176">
        <v>12</v>
      </c>
      <c r="J82" s="176">
        <f t="shared" si="30"/>
        <v>0</v>
      </c>
      <c r="K82" s="177">
        <v>6</v>
      </c>
      <c r="L82" s="178">
        <f>SUM(I82*K82)</f>
        <v>72</v>
      </c>
      <c r="M82" s="179">
        <f t="shared" si="27"/>
        <v>78.48</v>
      </c>
      <c r="N82" s="180" t="s">
        <v>198</v>
      </c>
    </row>
    <row r="83" spans="1:14" ht="15.75" customHeight="1" x14ac:dyDescent="0.3">
      <c r="A83" s="171"/>
      <c r="B83" s="181"/>
      <c r="C83" s="173" t="s">
        <v>79</v>
      </c>
      <c r="D83" s="174">
        <v>8</v>
      </c>
      <c r="E83" s="172">
        <v>4</v>
      </c>
      <c r="F83" s="174">
        <v>32</v>
      </c>
      <c r="G83" s="173" t="s">
        <v>79</v>
      </c>
      <c r="H83" s="175">
        <v>4</v>
      </c>
      <c r="I83" s="176">
        <v>28</v>
      </c>
      <c r="J83" s="176">
        <f t="shared" si="30"/>
        <v>-4</v>
      </c>
      <c r="K83" s="177">
        <v>6</v>
      </c>
      <c r="L83" s="178">
        <f>SUM(I83*K83)</f>
        <v>168</v>
      </c>
      <c r="M83" s="179">
        <f t="shared" si="27"/>
        <v>183.12</v>
      </c>
      <c r="N83" s="180" t="s">
        <v>92</v>
      </c>
    </row>
    <row r="84" spans="1:14" ht="15.75" customHeight="1" x14ac:dyDescent="0.3">
      <c r="A84" s="171"/>
      <c r="B84" s="181"/>
      <c r="C84" s="173" t="s">
        <v>29</v>
      </c>
      <c r="D84" s="174">
        <v>6</v>
      </c>
      <c r="E84" s="172">
        <v>4</v>
      </c>
      <c r="F84" s="174">
        <v>24</v>
      </c>
      <c r="G84" s="173" t="s">
        <v>29</v>
      </c>
      <c r="H84" s="175">
        <v>2</v>
      </c>
      <c r="I84" s="176">
        <v>12</v>
      </c>
      <c r="J84" s="176">
        <f t="shared" si="30"/>
        <v>-12</v>
      </c>
      <c r="K84" s="177">
        <v>6</v>
      </c>
      <c r="L84" s="178">
        <f>SUM(I84*K84)</f>
        <v>72</v>
      </c>
      <c r="M84" s="179">
        <f t="shared" si="27"/>
        <v>78.48</v>
      </c>
      <c r="N84" s="180" t="s">
        <v>87</v>
      </c>
    </row>
    <row r="85" spans="1:14" ht="15.75" customHeight="1" x14ac:dyDescent="0.3">
      <c r="A85" s="171"/>
      <c r="B85" s="181"/>
      <c r="C85" s="173" t="s">
        <v>30</v>
      </c>
      <c r="D85" s="174">
        <v>2</v>
      </c>
      <c r="E85" s="172">
        <v>2</v>
      </c>
      <c r="F85" s="174">
        <v>4</v>
      </c>
      <c r="G85" s="173" t="s">
        <v>30</v>
      </c>
      <c r="H85" s="175">
        <v>2</v>
      </c>
      <c r="I85" s="176">
        <v>4</v>
      </c>
      <c r="J85" s="176">
        <f t="shared" si="30"/>
        <v>0</v>
      </c>
      <c r="K85" s="177">
        <v>6</v>
      </c>
      <c r="L85" s="178">
        <f t="shared" ref="L85" si="31">SUM(I85*K85)</f>
        <v>24</v>
      </c>
      <c r="M85" s="179">
        <f t="shared" ref="M85" si="32">SUM(I85*K85*1.09)</f>
        <v>26.160000000000004</v>
      </c>
      <c r="N85" s="180" t="s">
        <v>87</v>
      </c>
    </row>
    <row r="86" spans="1:14" ht="17.25" customHeight="1" x14ac:dyDescent="0.3">
      <c r="A86" s="182"/>
      <c r="B86" s="192"/>
      <c r="C86" s="113"/>
      <c r="D86" s="185"/>
      <c r="E86" s="183"/>
      <c r="F86" s="183"/>
      <c r="G86" s="184"/>
      <c r="H86" s="183"/>
      <c r="I86" s="183"/>
      <c r="J86" s="187"/>
      <c r="K86" s="188"/>
      <c r="L86" s="189"/>
      <c r="M86" s="190"/>
      <c r="N86" s="191"/>
    </row>
    <row r="87" spans="1:14" ht="17.25" customHeight="1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2</v>
      </c>
      <c r="F87" s="174">
        <v>10</v>
      </c>
      <c r="G87" s="173" t="s">
        <v>27</v>
      </c>
      <c r="H87" s="175">
        <v>2</v>
      </c>
      <c r="I87" s="176">
        <v>8</v>
      </c>
      <c r="J87" s="176">
        <f>I87-F87</f>
        <v>-2</v>
      </c>
      <c r="K87" s="177">
        <v>6</v>
      </c>
      <c r="L87" s="178">
        <f>SUM(I87*K87)</f>
        <v>48</v>
      </c>
      <c r="M87" s="179">
        <f>SUM(I87*K87*1.09)</f>
        <v>52.320000000000007</v>
      </c>
      <c r="N87" s="180" t="s">
        <v>87</v>
      </c>
    </row>
    <row r="88" spans="1:14" ht="15.75" customHeight="1" x14ac:dyDescent="0.3">
      <c r="A88" s="171"/>
      <c r="B88" s="181"/>
      <c r="C88" s="173" t="s">
        <v>28</v>
      </c>
      <c r="D88" s="174">
        <v>3</v>
      </c>
      <c r="E88" s="172">
        <v>4</v>
      </c>
      <c r="F88" s="174">
        <v>12</v>
      </c>
      <c r="G88" s="173" t="s">
        <v>28</v>
      </c>
      <c r="H88" s="175">
        <v>3</v>
      </c>
      <c r="I88" s="176">
        <v>12</v>
      </c>
      <c r="J88" s="176">
        <f>I88-F88</f>
        <v>0</v>
      </c>
      <c r="K88" s="177">
        <v>6</v>
      </c>
      <c r="L88" s="178">
        <f>SUM(I88*K88)</f>
        <v>72</v>
      </c>
      <c r="M88" s="179">
        <f>SUM(I88*K88*1.09)</f>
        <v>78.48</v>
      </c>
      <c r="N88" s="180" t="s">
        <v>203</v>
      </c>
    </row>
    <row r="89" spans="1:14" ht="15.75" customHeight="1" x14ac:dyDescent="0.3">
      <c r="A89" s="171"/>
      <c r="B89" s="181"/>
      <c r="C89" s="173" t="s">
        <v>79</v>
      </c>
      <c r="D89" s="174">
        <v>8</v>
      </c>
      <c r="E89" s="172">
        <v>4</v>
      </c>
      <c r="F89" s="174">
        <v>32</v>
      </c>
      <c r="G89" s="173" t="s">
        <v>79</v>
      </c>
      <c r="H89" s="175">
        <v>3</v>
      </c>
      <c r="I89" s="176">
        <v>24</v>
      </c>
      <c r="J89" s="176">
        <f>I89-F89</f>
        <v>-8</v>
      </c>
      <c r="K89" s="177">
        <v>6</v>
      </c>
      <c r="L89" s="178">
        <f>SUM(I89*K89)</f>
        <v>144</v>
      </c>
      <c r="M89" s="179">
        <f>SUM(I89*K89*1.09)</f>
        <v>156.96</v>
      </c>
      <c r="N89" s="180" t="s">
        <v>93</v>
      </c>
    </row>
    <row r="90" spans="1:14" ht="15.75" customHeight="1" x14ac:dyDescent="0.3">
      <c r="A90" s="171"/>
      <c r="B90" s="181"/>
      <c r="C90" s="173" t="s">
        <v>29</v>
      </c>
      <c r="D90" s="174">
        <v>6</v>
      </c>
      <c r="E90" s="172">
        <v>4</v>
      </c>
      <c r="F90" s="174">
        <v>24</v>
      </c>
      <c r="G90" s="173" t="s">
        <v>29</v>
      </c>
      <c r="H90" s="175">
        <v>2</v>
      </c>
      <c r="I90" s="176">
        <v>6</v>
      </c>
      <c r="J90" s="176">
        <f>I90-F90</f>
        <v>-18</v>
      </c>
      <c r="K90" s="177">
        <v>6</v>
      </c>
      <c r="L90" s="178">
        <f>SUM(I90*K90)</f>
        <v>36</v>
      </c>
      <c r="M90" s="179">
        <f>SUM(I90*K90*1.09)</f>
        <v>39.24</v>
      </c>
      <c r="N90" s="180" t="s">
        <v>87</v>
      </c>
    </row>
    <row r="91" spans="1:14" ht="15.75" customHeight="1" x14ac:dyDescent="0.3">
      <c r="A91" s="171"/>
      <c r="B91" s="181"/>
      <c r="C91" s="173" t="s">
        <v>30</v>
      </c>
      <c r="D91" s="174">
        <v>2</v>
      </c>
      <c r="E91" s="172">
        <v>2</v>
      </c>
      <c r="F91" s="174">
        <v>4</v>
      </c>
      <c r="G91" s="173" t="s">
        <v>30</v>
      </c>
      <c r="H91" s="175">
        <v>2</v>
      </c>
      <c r="I91" s="176">
        <v>4</v>
      </c>
      <c r="J91" s="176">
        <f>I91-F91</f>
        <v>0</v>
      </c>
      <c r="K91" s="177">
        <v>6</v>
      </c>
      <c r="L91" s="178">
        <f>SUM(I91*K91)</f>
        <v>24</v>
      </c>
      <c r="M91" s="179">
        <f>SUM(I91*K91*1.09)</f>
        <v>26.160000000000004</v>
      </c>
      <c r="N91" s="180" t="s">
        <v>87</v>
      </c>
    </row>
    <row r="92" spans="1:14" ht="17.25" customHeight="1" thickBot="1" x14ac:dyDescent="0.35">
      <c r="A92" s="205"/>
      <c r="B92" s="184"/>
      <c r="C92" s="113"/>
      <c r="D92" s="185"/>
      <c r="E92" s="183"/>
      <c r="F92" s="183"/>
      <c r="G92" s="184"/>
      <c r="H92" s="186"/>
      <c r="I92" s="187"/>
      <c r="J92" s="187"/>
      <c r="K92" s="188"/>
      <c r="L92" s="189"/>
      <c r="M92" s="190"/>
      <c r="N92" s="191"/>
    </row>
    <row r="93" spans="1:14" ht="27" customHeight="1" thickBot="1" x14ac:dyDescent="0.35">
      <c r="A93" s="226" t="s">
        <v>145</v>
      </c>
      <c r="B93" s="227"/>
      <c r="C93" s="227"/>
      <c r="D93" s="228"/>
      <c r="E93" s="22"/>
      <c r="F93" s="23">
        <f>SUM(F3:F92)</f>
        <v>1230</v>
      </c>
      <c r="G93" s="22"/>
      <c r="H93" s="24"/>
      <c r="I93" s="25">
        <f>SUM(I3:I92)</f>
        <v>856</v>
      </c>
      <c r="J93" s="25">
        <f>SUM(J3:J92)</f>
        <v>-374</v>
      </c>
      <c r="K93" s="26"/>
      <c r="L93" s="26">
        <f>SUM(L3:L92)</f>
        <v>5136</v>
      </c>
      <c r="M93" s="40">
        <f>SUM(M3:M92)</f>
        <v>5598.2399999999943</v>
      </c>
      <c r="N93" s="28" t="s">
        <v>23</v>
      </c>
    </row>
  </sheetData>
  <mergeCells count="2">
    <mergeCell ref="A1:N1"/>
    <mergeCell ref="A93:D93"/>
  </mergeCells>
  <pageMargins left="0.7" right="0.7" top="0.75" bottom="0.75" header="0.3" footer="0.3"/>
  <pageSetup orientation="portrait" horizontalDpi="30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69"/>
  <sheetViews>
    <sheetView topLeftCell="A43" workbookViewId="0">
      <selection activeCell="K65" sqref="K65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48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0</v>
      </c>
      <c r="I3" s="176">
        <v>0</v>
      </c>
      <c r="J3" s="176">
        <f t="shared" ref="J3:J5" si="0">I3-F3</f>
        <v>-8</v>
      </c>
      <c r="K3" s="177">
        <v>0</v>
      </c>
      <c r="L3" s="178">
        <f>SUM(I3*K3)</f>
        <v>0</v>
      </c>
      <c r="M3" s="179">
        <f t="shared" ref="M3:M5" si="1">SUM(I3*K3*1.09)</f>
        <v>0</v>
      </c>
      <c r="N3" s="180" t="s">
        <v>72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0</v>
      </c>
      <c r="I4" s="176">
        <v>0</v>
      </c>
      <c r="J4" s="176">
        <f t="shared" si="0"/>
        <v>-8</v>
      </c>
      <c r="K4" s="177">
        <v>0</v>
      </c>
      <c r="L4" s="178">
        <f t="shared" ref="L4:L5" si="2">SUM(I4*K4)</f>
        <v>0</v>
      </c>
      <c r="M4" s="179">
        <f t="shared" si="1"/>
        <v>0</v>
      </c>
      <c r="N4" s="180" t="s">
        <v>73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0</v>
      </c>
      <c r="I5" s="176">
        <v>0</v>
      </c>
      <c r="J5" s="176">
        <f t="shared" si="0"/>
        <v>-8</v>
      </c>
      <c r="K5" s="177">
        <v>6</v>
      </c>
      <c r="L5" s="178">
        <f t="shared" si="2"/>
        <v>0</v>
      </c>
      <c r="M5" s="179">
        <f t="shared" si="1"/>
        <v>0</v>
      </c>
      <c r="N5" s="180" t="s">
        <v>72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0</v>
      </c>
      <c r="I7" s="176">
        <v>0</v>
      </c>
      <c r="J7" s="176">
        <f t="shared" ref="J7:J9" si="3">I7-F7</f>
        <v>-8</v>
      </c>
      <c r="K7" s="177">
        <v>0</v>
      </c>
      <c r="L7" s="178">
        <f>SUM(I7*K7)</f>
        <v>0</v>
      </c>
      <c r="M7" s="179">
        <f t="shared" ref="M7:M9" si="4">SUM(I7*K7*1.09)</f>
        <v>0</v>
      </c>
      <c r="N7" s="180" t="s">
        <v>72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4</v>
      </c>
      <c r="J8" s="176">
        <f t="shared" si="3"/>
        <v>-4</v>
      </c>
      <c r="K8" s="177">
        <v>6</v>
      </c>
      <c r="L8" s="178">
        <f t="shared" ref="L8:L9" si="5">SUM(I8*K8)</f>
        <v>24</v>
      </c>
      <c r="M8" s="179">
        <f t="shared" si="4"/>
        <v>26.160000000000004</v>
      </c>
      <c r="N8" s="180" t="s">
        <v>109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5</v>
      </c>
      <c r="J9" s="176">
        <f t="shared" si="3"/>
        <v>-3</v>
      </c>
      <c r="K9" s="177">
        <v>6</v>
      </c>
      <c r="L9" s="178">
        <f t="shared" si="5"/>
        <v>30</v>
      </c>
      <c r="M9" s="179">
        <f t="shared" si="4"/>
        <v>32.700000000000003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0</v>
      </c>
      <c r="I11" s="176">
        <v>0</v>
      </c>
      <c r="J11" s="176">
        <f t="shared" ref="J11:J13" si="6">I11-F11</f>
        <v>-8</v>
      </c>
      <c r="K11" s="177">
        <v>0</v>
      </c>
      <c r="L11" s="178">
        <f>SUM(I11*K11)</f>
        <v>0</v>
      </c>
      <c r="M11" s="179">
        <f t="shared" ref="M11:M17" si="7">SUM(I11*K11*1.09)</f>
        <v>0</v>
      </c>
      <c r="N11" s="180" t="s">
        <v>72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0</v>
      </c>
      <c r="I12" s="176">
        <v>0</v>
      </c>
      <c r="J12" s="176">
        <f t="shared" si="6"/>
        <v>-8</v>
      </c>
      <c r="K12" s="177">
        <v>0</v>
      </c>
      <c r="L12" s="178">
        <f t="shared" ref="L12:L16" si="8">SUM(I12*K12)</f>
        <v>0</v>
      </c>
      <c r="M12" s="179">
        <f t="shared" si="7"/>
        <v>0</v>
      </c>
      <c r="N12" s="180" t="s">
        <v>73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6</v>
      </c>
      <c r="J13" s="176">
        <f t="shared" si="6"/>
        <v>-2</v>
      </c>
      <c r="K13" s="177">
        <v>6</v>
      </c>
      <c r="L13" s="178">
        <f t="shared" si="8"/>
        <v>36</v>
      </c>
      <c r="M13" s="179">
        <f t="shared" si="7"/>
        <v>39.24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0</v>
      </c>
      <c r="I15" s="176">
        <v>0</v>
      </c>
      <c r="J15" s="176">
        <f t="shared" ref="J15:J17" si="9">I15-F15</f>
        <v>-8</v>
      </c>
      <c r="K15" s="177">
        <v>0</v>
      </c>
      <c r="L15" s="178">
        <f t="shared" si="8"/>
        <v>0</v>
      </c>
      <c r="M15" s="179">
        <f t="shared" si="7"/>
        <v>0</v>
      </c>
      <c r="N15" s="180" t="s">
        <v>72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0</v>
      </c>
      <c r="I16" s="176">
        <v>0</v>
      </c>
      <c r="J16" s="176">
        <f t="shared" si="9"/>
        <v>-8</v>
      </c>
      <c r="K16" s="177">
        <v>0</v>
      </c>
      <c r="L16" s="178">
        <f t="shared" si="8"/>
        <v>0</v>
      </c>
      <c r="M16" s="179">
        <f t="shared" si="7"/>
        <v>0</v>
      </c>
      <c r="N16" s="180" t="s">
        <v>73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6</v>
      </c>
      <c r="J17" s="176">
        <f t="shared" si="9"/>
        <v>-2</v>
      </c>
      <c r="K17" s="177">
        <v>6</v>
      </c>
      <c r="L17" s="178">
        <f>SUM(I17*K17)</f>
        <v>36</v>
      </c>
      <c r="M17" s="179">
        <f t="shared" si="7"/>
        <v>39.24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1</v>
      </c>
      <c r="I19" s="176">
        <v>7</v>
      </c>
      <c r="J19" s="176">
        <f t="shared" ref="J19:J21" si="10">I19-F19</f>
        <v>-1</v>
      </c>
      <c r="K19" s="177">
        <v>6</v>
      </c>
      <c r="L19" s="178">
        <f>SUM(I19*K19)</f>
        <v>42</v>
      </c>
      <c r="M19" s="179">
        <f t="shared" ref="M19:M45" si="11">SUM(I19*K19*1.09)</f>
        <v>45.78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0</v>
      </c>
      <c r="I20" s="176">
        <v>0</v>
      </c>
      <c r="J20" s="176">
        <f t="shared" si="10"/>
        <v>-8</v>
      </c>
      <c r="K20" s="177">
        <v>0</v>
      </c>
      <c r="L20" s="178">
        <f t="shared" ref="L20:L21" si="12">SUM(I20*K20)</f>
        <v>0</v>
      </c>
      <c r="M20" s="179">
        <f t="shared" si="11"/>
        <v>0</v>
      </c>
      <c r="N20" s="180" t="s">
        <v>73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6</v>
      </c>
      <c r="J21" s="176">
        <f t="shared" si="10"/>
        <v>-2</v>
      </c>
      <c r="K21" s="177">
        <v>6</v>
      </c>
      <c r="L21" s="178">
        <f t="shared" si="12"/>
        <v>36</v>
      </c>
      <c r="M21" s="179">
        <f t="shared" si="11"/>
        <v>39.24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0</v>
      </c>
      <c r="I23" s="176">
        <v>0</v>
      </c>
      <c r="J23" s="176">
        <f t="shared" ref="J23:J25" si="13">I23-F23</f>
        <v>-8</v>
      </c>
      <c r="K23" s="177">
        <v>0</v>
      </c>
      <c r="L23" s="178">
        <f>SUM(I23*K23)</f>
        <v>0</v>
      </c>
      <c r="M23" s="179">
        <f t="shared" si="11"/>
        <v>0</v>
      </c>
      <c r="N23" s="180" t="s">
        <v>72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0</v>
      </c>
      <c r="I24" s="176">
        <v>0</v>
      </c>
      <c r="J24" s="176">
        <f t="shared" si="13"/>
        <v>-8</v>
      </c>
      <c r="K24" s="177">
        <v>0</v>
      </c>
      <c r="L24" s="178">
        <f t="shared" ref="L24:L25" si="14">SUM(I24*K24)</f>
        <v>0</v>
      </c>
      <c r="M24" s="179">
        <f t="shared" si="11"/>
        <v>0</v>
      </c>
      <c r="N24" s="180" t="s">
        <v>73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6</v>
      </c>
      <c r="J25" s="176">
        <f t="shared" si="13"/>
        <v>-2</v>
      </c>
      <c r="K25" s="177">
        <v>6</v>
      </c>
      <c r="L25" s="178">
        <f t="shared" si="14"/>
        <v>36</v>
      </c>
      <c r="M25" s="179">
        <f t="shared" si="11"/>
        <v>39.24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27</v>
      </c>
      <c r="H27" s="175">
        <v>0</v>
      </c>
      <c r="I27" s="176">
        <v>0</v>
      </c>
      <c r="J27" s="176">
        <f t="shared" ref="J27:J29" si="15">I27-F27</f>
        <v>-8</v>
      </c>
      <c r="K27" s="177">
        <v>0</v>
      </c>
      <c r="L27" s="178">
        <f>SUM(I27*K27)</f>
        <v>0</v>
      </c>
      <c r="M27" s="179">
        <f t="shared" si="11"/>
        <v>0</v>
      </c>
      <c r="N27" s="180" t="s">
        <v>72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0</v>
      </c>
      <c r="I28" s="176">
        <v>0</v>
      </c>
      <c r="J28" s="176">
        <f t="shared" si="15"/>
        <v>-8</v>
      </c>
      <c r="K28" s="177">
        <v>0</v>
      </c>
      <c r="L28" s="178">
        <f t="shared" ref="L28:L29" si="16">SUM(I28*K28)</f>
        <v>0</v>
      </c>
      <c r="M28" s="179">
        <f t="shared" si="11"/>
        <v>0</v>
      </c>
      <c r="N28" s="180" t="s">
        <v>73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0</v>
      </c>
      <c r="I29" s="176">
        <v>0</v>
      </c>
      <c r="J29" s="176">
        <f t="shared" si="15"/>
        <v>-8</v>
      </c>
      <c r="K29" s="177">
        <v>0</v>
      </c>
      <c r="L29" s="178">
        <f t="shared" si="16"/>
        <v>0</v>
      </c>
      <c r="M29" s="179">
        <f t="shared" si="11"/>
        <v>0</v>
      </c>
      <c r="N29" s="180" t="s">
        <v>72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0</v>
      </c>
      <c r="I31" s="176">
        <v>0</v>
      </c>
      <c r="J31" s="176">
        <f t="shared" ref="J31:J33" si="17">I31-F31</f>
        <v>-8</v>
      </c>
      <c r="K31" s="177">
        <v>0</v>
      </c>
      <c r="L31" s="178">
        <f>SUM(I31*K31)</f>
        <v>0</v>
      </c>
      <c r="M31" s="179">
        <f t="shared" si="11"/>
        <v>0</v>
      </c>
      <c r="N31" s="180" t="s">
        <v>72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0</v>
      </c>
      <c r="I32" s="176">
        <v>0</v>
      </c>
      <c r="J32" s="176">
        <f t="shared" si="17"/>
        <v>-8</v>
      </c>
      <c r="K32" s="177">
        <v>0</v>
      </c>
      <c r="L32" s="178">
        <f t="shared" ref="L32:L45" si="18">SUM(I32*K32)</f>
        <v>0</v>
      </c>
      <c r="M32" s="179">
        <f t="shared" si="11"/>
        <v>0</v>
      </c>
      <c r="N32" s="180" t="s">
        <v>73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6</v>
      </c>
      <c r="J33" s="176">
        <f t="shared" si="17"/>
        <v>-2</v>
      </c>
      <c r="K33" s="177">
        <v>6</v>
      </c>
      <c r="L33" s="178">
        <f t="shared" si="18"/>
        <v>36</v>
      </c>
      <c r="M33" s="179">
        <f t="shared" si="11"/>
        <v>39.24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0</v>
      </c>
      <c r="I35" s="176">
        <v>0</v>
      </c>
      <c r="J35" s="176">
        <f t="shared" ref="J35:J37" si="19">I35-F35</f>
        <v>-8</v>
      </c>
      <c r="K35" s="177">
        <v>0</v>
      </c>
      <c r="L35" s="178">
        <f t="shared" si="18"/>
        <v>0</v>
      </c>
      <c r="M35" s="179">
        <f t="shared" si="11"/>
        <v>0</v>
      </c>
      <c r="N35" s="180" t="s">
        <v>72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0</v>
      </c>
      <c r="I36" s="176">
        <v>0</v>
      </c>
      <c r="J36" s="176">
        <f t="shared" si="19"/>
        <v>-8</v>
      </c>
      <c r="K36" s="177">
        <v>0</v>
      </c>
      <c r="L36" s="178">
        <f t="shared" si="18"/>
        <v>0</v>
      </c>
      <c r="M36" s="179">
        <f t="shared" si="11"/>
        <v>0</v>
      </c>
      <c r="N36" s="180" t="s">
        <v>73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0</v>
      </c>
      <c r="I37" s="176">
        <v>0</v>
      </c>
      <c r="J37" s="176">
        <f t="shared" si="19"/>
        <v>-8</v>
      </c>
      <c r="K37" s="177">
        <v>0</v>
      </c>
      <c r="L37" s="178">
        <f t="shared" si="18"/>
        <v>0</v>
      </c>
      <c r="M37" s="179">
        <f t="shared" si="11"/>
        <v>0</v>
      </c>
      <c r="N37" s="180" t="s">
        <v>72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0</v>
      </c>
      <c r="I39" s="176">
        <v>0</v>
      </c>
      <c r="J39" s="176">
        <f t="shared" ref="J39:J41" si="20">I39-F39</f>
        <v>-8</v>
      </c>
      <c r="K39" s="177">
        <v>0</v>
      </c>
      <c r="L39" s="178">
        <f t="shared" si="18"/>
        <v>0</v>
      </c>
      <c r="M39" s="179">
        <f t="shared" si="11"/>
        <v>0</v>
      </c>
      <c r="N39" s="180" t="s">
        <v>72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0</v>
      </c>
      <c r="I40" s="176">
        <v>0</v>
      </c>
      <c r="J40" s="176">
        <f t="shared" si="20"/>
        <v>-8</v>
      </c>
      <c r="K40" s="177">
        <v>0</v>
      </c>
      <c r="L40" s="178">
        <f t="shared" si="18"/>
        <v>0</v>
      </c>
      <c r="M40" s="179">
        <f t="shared" si="11"/>
        <v>0</v>
      </c>
      <c r="N40" s="180" t="s">
        <v>73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6</v>
      </c>
      <c r="J41" s="176">
        <f t="shared" si="20"/>
        <v>-2</v>
      </c>
      <c r="K41" s="177">
        <v>6</v>
      </c>
      <c r="L41" s="178">
        <f t="shared" si="18"/>
        <v>36</v>
      </c>
      <c r="M41" s="179">
        <f t="shared" si="11"/>
        <v>39.24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0</v>
      </c>
      <c r="I43" s="176">
        <v>0</v>
      </c>
      <c r="J43" s="176">
        <f t="shared" ref="J43:J45" si="21">I43-F43</f>
        <v>-8</v>
      </c>
      <c r="K43" s="177">
        <v>0</v>
      </c>
      <c r="L43" s="178">
        <f t="shared" si="18"/>
        <v>0</v>
      </c>
      <c r="M43" s="179">
        <f t="shared" si="11"/>
        <v>0</v>
      </c>
      <c r="N43" s="180" t="s">
        <v>72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0</v>
      </c>
      <c r="I44" s="176">
        <v>0</v>
      </c>
      <c r="J44" s="176">
        <f t="shared" si="21"/>
        <v>-8</v>
      </c>
      <c r="K44" s="177">
        <v>0</v>
      </c>
      <c r="L44" s="178">
        <f t="shared" si="18"/>
        <v>0</v>
      </c>
      <c r="M44" s="179">
        <f t="shared" si="11"/>
        <v>0</v>
      </c>
      <c r="N44" s="180" t="s">
        <v>72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0</v>
      </c>
      <c r="I45" s="176">
        <v>0</v>
      </c>
      <c r="J45" s="176">
        <f t="shared" si="21"/>
        <v>-8</v>
      </c>
      <c r="K45" s="177">
        <v>0</v>
      </c>
      <c r="L45" s="178">
        <f t="shared" si="18"/>
        <v>0</v>
      </c>
      <c r="M45" s="179">
        <f t="shared" si="11"/>
        <v>0</v>
      </c>
      <c r="N45" s="180" t="s">
        <v>72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0</v>
      </c>
      <c r="I47" s="176">
        <v>0</v>
      </c>
      <c r="J47" s="176">
        <f t="shared" ref="J47:J49" si="22">I47-F47</f>
        <v>-8</v>
      </c>
      <c r="K47" s="177">
        <v>0</v>
      </c>
      <c r="L47" s="178">
        <f t="shared" ref="L47:L49" si="23">SUM(I47*K47)</f>
        <v>0</v>
      </c>
      <c r="M47" s="179">
        <f t="shared" ref="M47:M49" si="24">SUM(I47*K47*1.09)</f>
        <v>0</v>
      </c>
      <c r="N47" s="180" t="s">
        <v>72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0</v>
      </c>
      <c r="I48" s="176">
        <v>0</v>
      </c>
      <c r="J48" s="176">
        <f t="shared" si="22"/>
        <v>-8</v>
      </c>
      <c r="K48" s="177">
        <v>0</v>
      </c>
      <c r="L48" s="178">
        <f t="shared" si="23"/>
        <v>0</v>
      </c>
      <c r="M48" s="179">
        <f t="shared" si="24"/>
        <v>0</v>
      </c>
      <c r="N48" s="180" t="s">
        <v>73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6</v>
      </c>
      <c r="J49" s="176">
        <f t="shared" si="22"/>
        <v>-2</v>
      </c>
      <c r="K49" s="177">
        <v>6</v>
      </c>
      <c r="L49" s="178">
        <f t="shared" si="23"/>
        <v>36</v>
      </c>
      <c r="M49" s="179">
        <f t="shared" si="24"/>
        <v>39.24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27</v>
      </c>
      <c r="H51" s="175">
        <v>1</v>
      </c>
      <c r="I51" s="176">
        <v>8</v>
      </c>
      <c r="J51" s="176">
        <f t="shared" ref="J51:J53" si="25">I51-F51</f>
        <v>0</v>
      </c>
      <c r="K51" s="177">
        <v>6</v>
      </c>
      <c r="L51" s="178">
        <f t="shared" ref="L51:L53" si="26">SUM(I51*K51)</f>
        <v>48</v>
      </c>
      <c r="M51" s="179">
        <f t="shared" ref="M51:M53" si="27">SUM(I51*K51*1.09)</f>
        <v>52.320000000000007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0</v>
      </c>
      <c r="I52" s="176">
        <v>0</v>
      </c>
      <c r="J52" s="176">
        <f t="shared" si="25"/>
        <v>-8</v>
      </c>
      <c r="K52" s="177">
        <v>0</v>
      </c>
      <c r="L52" s="178">
        <f t="shared" si="26"/>
        <v>0</v>
      </c>
      <c r="M52" s="179">
        <f t="shared" si="27"/>
        <v>0</v>
      </c>
      <c r="N52" s="180" t="s">
        <v>73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6</v>
      </c>
      <c r="J53" s="176">
        <f t="shared" si="25"/>
        <v>-2</v>
      </c>
      <c r="K53" s="177">
        <v>6</v>
      </c>
      <c r="L53" s="178">
        <f t="shared" si="26"/>
        <v>36</v>
      </c>
      <c r="M53" s="179">
        <f t="shared" si="27"/>
        <v>39.24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0</v>
      </c>
      <c r="I55" s="176">
        <v>0</v>
      </c>
      <c r="J55" s="176">
        <f t="shared" ref="J55:J57" si="28">I55-F55</f>
        <v>-8</v>
      </c>
      <c r="K55" s="177">
        <v>0</v>
      </c>
      <c r="L55" s="178">
        <f t="shared" ref="L55:L57" si="29">SUM(I55*K55)</f>
        <v>0</v>
      </c>
      <c r="M55" s="179">
        <f t="shared" ref="M55:M57" si="30">SUM(I55*K55*1.09)</f>
        <v>0</v>
      </c>
      <c r="N55" s="180" t="s">
        <v>72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6</v>
      </c>
      <c r="L56" s="178">
        <f t="shared" si="29"/>
        <v>48</v>
      </c>
      <c r="M56" s="179">
        <f t="shared" si="30"/>
        <v>52.320000000000007</v>
      </c>
      <c r="N56" s="180" t="s">
        <v>86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8</v>
      </c>
      <c r="J57" s="176">
        <f t="shared" si="28"/>
        <v>0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s="70" customFormat="1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0</v>
      </c>
      <c r="I59" s="176">
        <v>0</v>
      </c>
      <c r="J59" s="176">
        <f t="shared" ref="J59:J61" si="31">I59-F59</f>
        <v>-8</v>
      </c>
      <c r="K59" s="177">
        <v>0</v>
      </c>
      <c r="L59" s="178">
        <v>48</v>
      </c>
      <c r="M59" s="179">
        <f t="shared" ref="M59:M61" si="32">SUM(I59*K59*1.09)</f>
        <v>0</v>
      </c>
      <c r="N59" s="180" t="s">
        <v>72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4</v>
      </c>
      <c r="J60" s="176">
        <f t="shared" si="31"/>
        <v>-4</v>
      </c>
      <c r="K60" s="177">
        <v>6</v>
      </c>
      <c r="L60" s="178">
        <f t="shared" ref="L60:L61" si="33">SUM(I60*K60)</f>
        <v>24</v>
      </c>
      <c r="M60" s="179">
        <f t="shared" si="32"/>
        <v>26.160000000000004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8</v>
      </c>
      <c r="J61" s="176">
        <f t="shared" si="31"/>
        <v>0</v>
      </c>
      <c r="K61" s="177">
        <v>6</v>
      </c>
      <c r="L61" s="178">
        <f t="shared" si="33"/>
        <v>48</v>
      </c>
      <c r="M61" s="179">
        <f t="shared" si="32"/>
        <v>52.320000000000007</v>
      </c>
      <c r="N61" s="180" t="s">
        <v>86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87"/>
      <c r="K62" s="15"/>
      <c r="L62" s="89"/>
      <c r="M62" s="90"/>
      <c r="N62" s="18"/>
    </row>
    <row r="63" spans="1:14" ht="15" thickBot="1" x14ac:dyDescent="0.35">
      <c r="A63" s="9"/>
      <c r="B63" s="10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8" thickBot="1" x14ac:dyDescent="0.35">
      <c r="A64" s="226" t="s">
        <v>144</v>
      </c>
      <c r="B64" s="227"/>
      <c r="C64" s="227"/>
      <c r="D64" s="228"/>
      <c r="E64" s="22"/>
      <c r="F64" s="23">
        <f>SUM(F3:F63)</f>
        <v>360</v>
      </c>
      <c r="G64" s="22"/>
      <c r="H64" s="24"/>
      <c r="I64" s="25">
        <f>SUM(I3:I63)</f>
        <v>100</v>
      </c>
      <c r="J64" s="25">
        <f>SUM(J3:J63)</f>
        <v>-260</v>
      </c>
      <c r="K64" s="26"/>
      <c r="L64" s="26">
        <f>SUM(L3:L63)</f>
        <v>648</v>
      </c>
      <c r="M64" s="27">
        <f>SUM(M3:M63)</f>
        <v>654.00000000000011</v>
      </c>
      <c r="N64" s="28" t="s">
        <v>23</v>
      </c>
    </row>
    <row r="65" spans="1:14" x14ac:dyDescent="0.3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</row>
    <row r="66" spans="1:14" x14ac:dyDescent="0.3">
      <c r="A66" s="29"/>
      <c r="B66" s="30"/>
      <c r="C66" s="30"/>
      <c r="D66" s="30"/>
      <c r="E66" s="30"/>
      <c r="F66" s="30"/>
      <c r="G66" s="32" t="s">
        <v>24</v>
      </c>
      <c r="H66" s="30"/>
      <c r="I66" s="30"/>
      <c r="J66" s="30"/>
      <c r="K66" s="30"/>
      <c r="L66" s="30"/>
      <c r="M66" s="30"/>
      <c r="N66" s="31"/>
    </row>
    <row r="67" spans="1:14" ht="15" thickBot="1" x14ac:dyDescent="0.35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</row>
    <row r="68" spans="1:14" ht="18.600000000000001" thickBot="1" x14ac:dyDescent="0.4">
      <c r="A68" s="33"/>
      <c r="B68" s="34"/>
      <c r="C68" s="34"/>
      <c r="D68" s="34"/>
      <c r="E68" s="35"/>
      <c r="F68" s="36"/>
      <c r="G68" s="30"/>
      <c r="H68" s="30"/>
      <c r="I68" s="30"/>
      <c r="J68" s="30"/>
      <c r="K68" s="30"/>
      <c r="L68" s="30"/>
      <c r="M68" s="30"/>
      <c r="N68" s="31"/>
    </row>
    <row r="69" spans="1:14" ht="15" thickBot="1" x14ac:dyDescent="0.35">
      <c r="A69" s="37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9"/>
    </row>
  </sheetData>
  <mergeCells count="2">
    <mergeCell ref="A1:N1"/>
    <mergeCell ref="A64:D6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69"/>
  <sheetViews>
    <sheetView topLeftCell="A46" workbookViewId="0">
      <selection activeCell="J61" sqref="J61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31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28</v>
      </c>
      <c r="D3" s="174">
        <v>3</v>
      </c>
      <c r="E3" s="172">
        <v>1</v>
      </c>
      <c r="F3" s="174">
        <v>3</v>
      </c>
      <c r="G3" s="173" t="s">
        <v>78</v>
      </c>
      <c r="H3" s="175">
        <v>1</v>
      </c>
      <c r="I3" s="176">
        <v>3</v>
      </c>
      <c r="J3" s="176">
        <f t="shared" ref="J3:J5" si="0">I3-F3</f>
        <v>0</v>
      </c>
      <c r="K3" s="177">
        <v>6</v>
      </c>
      <c r="L3" s="178">
        <f>SUM(I3*K3)</f>
        <v>18</v>
      </c>
      <c r="M3" s="179">
        <v>19.62</v>
      </c>
      <c r="N3" s="180" t="s">
        <v>86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 t="shared" ref="L4:L5" si="1">SUM(I4*K4)</f>
        <v>48</v>
      </c>
      <c r="M4" s="179">
        <f t="shared" ref="M4:M5" si="2">SUM(I4*K4*1.09)</f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1</v>
      </c>
      <c r="F5" s="174">
        <v>8</v>
      </c>
      <c r="G5" s="173" t="s">
        <v>80</v>
      </c>
      <c r="H5" s="175">
        <v>1</v>
      </c>
      <c r="I5" s="176">
        <v>6</v>
      </c>
      <c r="J5" s="176">
        <f t="shared" si="0"/>
        <v>-2</v>
      </c>
      <c r="K5" s="177">
        <v>6</v>
      </c>
      <c r="L5" s="178">
        <f t="shared" si="1"/>
        <v>36</v>
      </c>
      <c r="M5" s="179">
        <f t="shared" si="2"/>
        <v>39.24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28</v>
      </c>
      <c r="D7" s="174">
        <v>3</v>
      </c>
      <c r="E7" s="172">
        <v>1</v>
      </c>
      <c r="F7" s="174">
        <v>3</v>
      </c>
      <c r="G7" s="173" t="s">
        <v>78</v>
      </c>
      <c r="H7" s="175">
        <v>1</v>
      </c>
      <c r="I7" s="176">
        <v>3</v>
      </c>
      <c r="J7" s="176">
        <f t="shared" ref="J7:J9" si="3">I7-F7</f>
        <v>0</v>
      </c>
      <c r="K7" s="177">
        <v>6</v>
      </c>
      <c r="L7" s="178">
        <v>24</v>
      </c>
      <c r="M7" s="179">
        <f t="shared" ref="M7:M9" si="4">SUM(I7*K7*1.09)</f>
        <v>19.62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8</v>
      </c>
      <c r="J8" s="176">
        <f t="shared" si="3"/>
        <v>0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1</v>
      </c>
      <c r="F9" s="174">
        <v>8</v>
      </c>
      <c r="G9" s="173" t="s">
        <v>80</v>
      </c>
      <c r="H9" s="175">
        <v>1</v>
      </c>
      <c r="I9" s="176">
        <v>6</v>
      </c>
      <c r="J9" s="176">
        <f t="shared" si="3"/>
        <v>-2</v>
      </c>
      <c r="K9" s="177">
        <v>6</v>
      </c>
      <c r="L9" s="178">
        <f t="shared" si="5"/>
        <v>36</v>
      </c>
      <c r="M9" s="179">
        <f t="shared" si="4"/>
        <v>39.24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28</v>
      </c>
      <c r="D11" s="174">
        <v>3</v>
      </c>
      <c r="E11" s="172">
        <v>1</v>
      </c>
      <c r="F11" s="174">
        <v>3</v>
      </c>
      <c r="G11" s="173" t="s">
        <v>28</v>
      </c>
      <c r="H11" s="175">
        <v>1</v>
      </c>
      <c r="I11" s="176">
        <v>3</v>
      </c>
      <c r="J11" s="176">
        <f t="shared" ref="J11:J13" si="6">I11-F11</f>
        <v>0</v>
      </c>
      <c r="K11" s="177">
        <v>6</v>
      </c>
      <c r="L11" s="178">
        <f>SUM(I11*K11)</f>
        <v>18</v>
      </c>
      <c r="M11" s="179">
        <f t="shared" ref="M11:M17" si="7">SUM(I11*K11*1.09)</f>
        <v>19.62</v>
      </c>
      <c r="N11" s="180" t="s">
        <v>86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8</v>
      </c>
      <c r="J12" s="176">
        <f t="shared" si="6"/>
        <v>0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86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1</v>
      </c>
      <c r="F13" s="174">
        <v>8</v>
      </c>
      <c r="G13" s="173" t="s">
        <v>80</v>
      </c>
      <c r="H13" s="175">
        <v>1</v>
      </c>
      <c r="I13" s="176">
        <v>6</v>
      </c>
      <c r="J13" s="176">
        <f t="shared" si="6"/>
        <v>-2</v>
      </c>
      <c r="K13" s="177">
        <v>6</v>
      </c>
      <c r="L13" s="178">
        <f t="shared" si="8"/>
        <v>36</v>
      </c>
      <c r="M13" s="179">
        <f t="shared" si="7"/>
        <v>39.24</v>
      </c>
      <c r="N13" s="180" t="s">
        <v>86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28</v>
      </c>
      <c r="D15" s="174">
        <v>3</v>
      </c>
      <c r="E15" s="172">
        <v>1</v>
      </c>
      <c r="F15" s="174">
        <v>3</v>
      </c>
      <c r="G15" s="173" t="s">
        <v>28</v>
      </c>
      <c r="H15" s="175">
        <v>1</v>
      </c>
      <c r="I15" s="176">
        <v>3</v>
      </c>
      <c r="J15" s="176">
        <f t="shared" ref="J15:J17" si="9">I15-F15</f>
        <v>0</v>
      </c>
      <c r="K15" s="177">
        <v>6</v>
      </c>
      <c r="L15" s="178">
        <f t="shared" si="8"/>
        <v>18</v>
      </c>
      <c r="M15" s="179">
        <f t="shared" si="7"/>
        <v>19.62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8</v>
      </c>
      <c r="J16" s="176">
        <f t="shared" si="9"/>
        <v>0</v>
      </c>
      <c r="K16" s="177">
        <v>6</v>
      </c>
      <c r="L16" s="178">
        <f t="shared" si="8"/>
        <v>48</v>
      </c>
      <c r="M16" s="179">
        <f t="shared" si="7"/>
        <v>52.320000000000007</v>
      </c>
      <c r="N16" s="180" t="s">
        <v>86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1</v>
      </c>
      <c r="F17" s="174">
        <v>8</v>
      </c>
      <c r="G17" s="173" t="s">
        <v>80</v>
      </c>
      <c r="H17" s="175">
        <v>1</v>
      </c>
      <c r="I17" s="176">
        <v>8</v>
      </c>
      <c r="J17" s="176">
        <f t="shared" si="9"/>
        <v>0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28</v>
      </c>
      <c r="D19" s="174">
        <v>3</v>
      </c>
      <c r="E19" s="172">
        <v>1</v>
      </c>
      <c r="F19" s="174">
        <v>3</v>
      </c>
      <c r="G19" s="173" t="s">
        <v>28</v>
      </c>
      <c r="H19" s="175">
        <v>1</v>
      </c>
      <c r="I19" s="176">
        <v>3</v>
      </c>
      <c r="J19" s="176">
        <f t="shared" ref="J19:J21" si="10">I19-F19</f>
        <v>0</v>
      </c>
      <c r="K19" s="177">
        <v>6</v>
      </c>
      <c r="L19" s="178">
        <f>SUM(I19*K19)</f>
        <v>18</v>
      </c>
      <c r="M19" s="179">
        <f t="shared" ref="M19:M45" si="11">SUM(I19*K19*1.09)</f>
        <v>19.62</v>
      </c>
      <c r="N19" s="180" t="s">
        <v>86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1</v>
      </c>
      <c r="I20" s="176">
        <v>8</v>
      </c>
      <c r="J20" s="176">
        <f t="shared" si="10"/>
        <v>0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86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1</v>
      </c>
      <c r="F21" s="174">
        <v>8</v>
      </c>
      <c r="G21" s="173" t="s">
        <v>80</v>
      </c>
      <c r="H21" s="175">
        <v>1</v>
      </c>
      <c r="I21" s="176">
        <v>6</v>
      </c>
      <c r="J21" s="176">
        <f t="shared" si="10"/>
        <v>-2</v>
      </c>
      <c r="K21" s="177">
        <v>6</v>
      </c>
      <c r="L21" s="178">
        <f t="shared" si="12"/>
        <v>36</v>
      </c>
      <c r="M21" s="179">
        <f t="shared" si="11"/>
        <v>39.24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28</v>
      </c>
      <c r="D23" s="174">
        <v>3</v>
      </c>
      <c r="E23" s="172">
        <v>1</v>
      </c>
      <c r="F23" s="174">
        <v>3</v>
      </c>
      <c r="G23" s="173" t="s">
        <v>28</v>
      </c>
      <c r="H23" s="175">
        <v>1</v>
      </c>
      <c r="I23" s="176">
        <v>3</v>
      </c>
      <c r="J23" s="176">
        <f t="shared" ref="J23:J25" si="13">I23-F23</f>
        <v>0</v>
      </c>
      <c r="K23" s="177">
        <v>6</v>
      </c>
      <c r="L23" s="178">
        <f>SUM(I23*K23)</f>
        <v>18</v>
      </c>
      <c r="M23" s="179">
        <f t="shared" si="11"/>
        <v>19.62</v>
      </c>
      <c r="N23" s="180" t="s">
        <v>86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8</v>
      </c>
      <c r="J24" s="176">
        <f t="shared" si="13"/>
        <v>0</v>
      </c>
      <c r="K24" s="177">
        <v>6</v>
      </c>
      <c r="L24" s="178">
        <f t="shared" ref="L24:L25" si="14">SUM(I24*K24)</f>
        <v>48</v>
      </c>
      <c r="M24" s="179">
        <f t="shared" si="11"/>
        <v>52.320000000000007</v>
      </c>
      <c r="N24" s="180" t="s">
        <v>86</v>
      </c>
    </row>
    <row r="25" spans="1:14" s="70" customFormat="1" ht="17.25" customHeight="1" x14ac:dyDescent="0.3">
      <c r="A25" s="171"/>
      <c r="B25" s="181"/>
      <c r="C25" s="173" t="s">
        <v>80</v>
      </c>
      <c r="D25" s="174">
        <v>8</v>
      </c>
      <c r="E25" s="172">
        <v>1</v>
      </c>
      <c r="F25" s="174">
        <v>8</v>
      </c>
      <c r="G25" s="173" t="s">
        <v>80</v>
      </c>
      <c r="H25" s="175">
        <v>1</v>
      </c>
      <c r="I25" s="176">
        <v>6</v>
      </c>
      <c r="J25" s="176">
        <f t="shared" si="13"/>
        <v>-2</v>
      </c>
      <c r="K25" s="177">
        <v>6</v>
      </c>
      <c r="L25" s="178">
        <f t="shared" si="14"/>
        <v>36</v>
      </c>
      <c r="M25" s="179">
        <f t="shared" si="11"/>
        <v>39.24</v>
      </c>
      <c r="N25" s="180" t="s">
        <v>111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170</v>
      </c>
      <c r="C27" s="173" t="s">
        <v>28</v>
      </c>
      <c r="D27" s="174">
        <v>3</v>
      </c>
      <c r="E27" s="172">
        <v>1</v>
      </c>
      <c r="F27" s="174">
        <v>3</v>
      </c>
      <c r="G27" s="173" t="s">
        <v>28</v>
      </c>
      <c r="H27" s="175">
        <v>1</v>
      </c>
      <c r="I27" s="176">
        <v>3</v>
      </c>
      <c r="J27" s="176">
        <f t="shared" ref="J27:J29" si="15">I27-F27</f>
        <v>0</v>
      </c>
      <c r="K27" s="177">
        <v>6</v>
      </c>
      <c r="L27" s="178">
        <f>SUM(I27*K27)</f>
        <v>18</v>
      </c>
      <c r="M27" s="179">
        <f t="shared" si="11"/>
        <v>19.62</v>
      </c>
      <c r="N27" s="180" t="s">
        <v>86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8</v>
      </c>
      <c r="J28" s="176">
        <f t="shared" si="15"/>
        <v>0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80</v>
      </c>
      <c r="D29" s="174">
        <v>8</v>
      </c>
      <c r="E29" s="172">
        <v>1</v>
      </c>
      <c r="F29" s="174">
        <v>8</v>
      </c>
      <c r="G29" s="173" t="s">
        <v>80</v>
      </c>
      <c r="H29" s="175">
        <v>1</v>
      </c>
      <c r="I29" s="176">
        <v>6</v>
      </c>
      <c r="J29" s="176">
        <f t="shared" si="15"/>
        <v>-2</v>
      </c>
      <c r="K29" s="177">
        <v>6</v>
      </c>
      <c r="L29" s="178">
        <f t="shared" si="16"/>
        <v>36</v>
      </c>
      <c r="M29" s="179">
        <f t="shared" si="11"/>
        <v>39.24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28</v>
      </c>
      <c r="D31" s="174">
        <v>3</v>
      </c>
      <c r="E31" s="172">
        <v>1</v>
      </c>
      <c r="F31" s="174">
        <v>3</v>
      </c>
      <c r="G31" s="173" t="s">
        <v>28</v>
      </c>
      <c r="H31" s="175">
        <v>1</v>
      </c>
      <c r="I31" s="176">
        <v>3</v>
      </c>
      <c r="J31" s="176">
        <f t="shared" ref="J31:J33" si="17">I31-F31</f>
        <v>0</v>
      </c>
      <c r="K31" s="177">
        <v>6</v>
      </c>
      <c r="L31" s="178">
        <f>SUM(I31*K31)</f>
        <v>18</v>
      </c>
      <c r="M31" s="179">
        <f t="shared" si="11"/>
        <v>19.62</v>
      </c>
      <c r="N31" s="180" t="s">
        <v>86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1</v>
      </c>
      <c r="I32" s="176">
        <v>8</v>
      </c>
      <c r="J32" s="176">
        <f t="shared" si="17"/>
        <v>0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s="70" customFormat="1" ht="17.25" customHeight="1" x14ac:dyDescent="0.3">
      <c r="A33" s="171"/>
      <c r="B33" s="181"/>
      <c r="C33" s="173" t="s">
        <v>80</v>
      </c>
      <c r="D33" s="174">
        <v>8</v>
      </c>
      <c r="E33" s="172">
        <v>1</v>
      </c>
      <c r="F33" s="174">
        <v>8</v>
      </c>
      <c r="G33" s="173" t="s">
        <v>80</v>
      </c>
      <c r="H33" s="175">
        <v>1</v>
      </c>
      <c r="I33" s="176">
        <v>6</v>
      </c>
      <c r="J33" s="176">
        <f t="shared" si="17"/>
        <v>-2</v>
      </c>
      <c r="K33" s="177">
        <v>6</v>
      </c>
      <c r="L33" s="178">
        <f t="shared" si="18"/>
        <v>36</v>
      </c>
      <c r="M33" s="179">
        <f t="shared" si="11"/>
        <v>39.24</v>
      </c>
      <c r="N33" s="180" t="s">
        <v>86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s="70" customFormat="1" ht="17.25" customHeight="1" x14ac:dyDescent="0.3">
      <c r="A35" s="171">
        <v>42982</v>
      </c>
      <c r="B35" s="181" t="s">
        <v>17</v>
      </c>
      <c r="C35" s="173" t="s">
        <v>28</v>
      </c>
      <c r="D35" s="174">
        <v>3</v>
      </c>
      <c r="E35" s="172">
        <v>1</v>
      </c>
      <c r="F35" s="174">
        <v>3</v>
      </c>
      <c r="G35" s="173" t="s">
        <v>28</v>
      </c>
      <c r="H35" s="175">
        <v>1</v>
      </c>
      <c r="I35" s="176">
        <v>3</v>
      </c>
      <c r="J35" s="176">
        <f t="shared" ref="J35:J39" si="19">I35-F35</f>
        <v>0</v>
      </c>
      <c r="K35" s="177">
        <v>6</v>
      </c>
      <c r="L35" s="178">
        <f t="shared" si="18"/>
        <v>18</v>
      </c>
      <c r="M35" s="179">
        <f t="shared" si="11"/>
        <v>19.62</v>
      </c>
      <c r="N35" s="180" t="s">
        <v>86</v>
      </c>
    </row>
    <row r="36" spans="1:14" s="70" customFormat="1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1</v>
      </c>
      <c r="I36" s="176">
        <v>8</v>
      </c>
      <c r="J36" s="176">
        <f t="shared" si="19"/>
        <v>0</v>
      </c>
      <c r="K36" s="177">
        <v>6</v>
      </c>
      <c r="L36" s="178">
        <f t="shared" si="18"/>
        <v>48</v>
      </c>
      <c r="M36" s="179">
        <f t="shared" si="11"/>
        <v>52.320000000000007</v>
      </c>
      <c r="N36" s="180" t="s">
        <v>86</v>
      </c>
    </row>
    <row r="37" spans="1:14" s="70" customFormat="1" ht="17.25" customHeight="1" x14ac:dyDescent="0.3">
      <c r="A37" s="171"/>
      <c r="B37" s="181"/>
      <c r="C37" s="173" t="s">
        <v>80</v>
      </c>
      <c r="D37" s="174">
        <v>8</v>
      </c>
      <c r="E37" s="172">
        <v>1</v>
      </c>
      <c r="F37" s="174">
        <v>8</v>
      </c>
      <c r="G37" s="173" t="s">
        <v>80</v>
      </c>
      <c r="H37" s="175">
        <v>1</v>
      </c>
      <c r="I37" s="176">
        <v>6</v>
      </c>
      <c r="J37" s="176">
        <f t="shared" si="19"/>
        <v>-2</v>
      </c>
      <c r="K37" s="177">
        <v>6</v>
      </c>
      <c r="L37" s="178">
        <f t="shared" si="18"/>
        <v>36</v>
      </c>
      <c r="M37" s="179">
        <f t="shared" si="11"/>
        <v>39.24</v>
      </c>
      <c r="N37" s="180" t="s">
        <v>86</v>
      </c>
    </row>
    <row r="38" spans="1:14" ht="16.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s="70" customFormat="1" x14ac:dyDescent="0.3">
      <c r="A39" s="171">
        <v>43012</v>
      </c>
      <c r="B39" s="181" t="s">
        <v>18</v>
      </c>
      <c r="C39" s="173" t="s">
        <v>28</v>
      </c>
      <c r="D39" s="174">
        <v>3</v>
      </c>
      <c r="E39" s="172">
        <v>1</v>
      </c>
      <c r="F39" s="174">
        <v>3</v>
      </c>
      <c r="G39" s="173" t="s">
        <v>28</v>
      </c>
      <c r="H39" s="175">
        <v>1</v>
      </c>
      <c r="I39" s="176">
        <v>3</v>
      </c>
      <c r="J39" s="176">
        <f t="shared" si="19"/>
        <v>0</v>
      </c>
      <c r="K39" s="177">
        <v>6</v>
      </c>
      <c r="L39" s="178">
        <f t="shared" si="18"/>
        <v>18</v>
      </c>
      <c r="M39" s="179">
        <f t="shared" si="11"/>
        <v>19.62</v>
      </c>
      <c r="N39" s="180" t="s">
        <v>86</v>
      </c>
    </row>
    <row r="40" spans="1:14" s="70" customForma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1</v>
      </c>
      <c r="I40" s="176">
        <v>8</v>
      </c>
      <c r="J40" s="176">
        <f t="shared" ref="J40:J41" si="20">I40-F40</f>
        <v>0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86</v>
      </c>
    </row>
    <row r="41" spans="1:14" s="70" customFormat="1" x14ac:dyDescent="0.3">
      <c r="A41" s="171"/>
      <c r="B41" s="181"/>
      <c r="C41" s="173" t="s">
        <v>80</v>
      </c>
      <c r="D41" s="174">
        <v>8</v>
      </c>
      <c r="E41" s="172">
        <v>1</v>
      </c>
      <c r="F41" s="174">
        <v>8</v>
      </c>
      <c r="G41" s="173" t="s">
        <v>80</v>
      </c>
      <c r="H41" s="175">
        <v>1</v>
      </c>
      <c r="I41" s="176">
        <v>6</v>
      </c>
      <c r="J41" s="176">
        <f t="shared" si="20"/>
        <v>-2</v>
      </c>
      <c r="K41" s="177">
        <v>6</v>
      </c>
      <c r="L41" s="178">
        <f t="shared" si="18"/>
        <v>36</v>
      </c>
      <c r="M41" s="179">
        <f t="shared" si="11"/>
        <v>39.24</v>
      </c>
      <c r="N41" s="180" t="s">
        <v>86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s="70" customFormat="1" x14ac:dyDescent="0.3">
      <c r="A43" s="171">
        <v>43043</v>
      </c>
      <c r="B43" s="181" t="s">
        <v>19</v>
      </c>
      <c r="C43" s="173" t="s">
        <v>28</v>
      </c>
      <c r="D43" s="174">
        <v>3</v>
      </c>
      <c r="E43" s="172">
        <v>1</v>
      </c>
      <c r="F43" s="174">
        <v>3</v>
      </c>
      <c r="G43" s="173" t="s">
        <v>28</v>
      </c>
      <c r="H43" s="175">
        <v>1</v>
      </c>
      <c r="I43" s="176">
        <v>3</v>
      </c>
      <c r="J43" s="176">
        <f t="shared" ref="J43:J45" si="21">I43-F43</f>
        <v>0</v>
      </c>
      <c r="K43" s="177">
        <v>6</v>
      </c>
      <c r="L43" s="178">
        <f t="shared" si="18"/>
        <v>18</v>
      </c>
      <c r="M43" s="179">
        <f t="shared" si="11"/>
        <v>19.62</v>
      </c>
      <c r="N43" s="180" t="s">
        <v>86</v>
      </c>
    </row>
    <row r="44" spans="1:14" s="70" customFormat="1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79</v>
      </c>
      <c r="H44" s="175">
        <v>1</v>
      </c>
      <c r="I44" s="176">
        <v>8</v>
      </c>
      <c r="J44" s="176">
        <f t="shared" si="21"/>
        <v>0</v>
      </c>
      <c r="K44" s="177">
        <v>6</v>
      </c>
      <c r="L44" s="178">
        <f t="shared" si="18"/>
        <v>48</v>
      </c>
      <c r="M44" s="179">
        <f t="shared" si="11"/>
        <v>52.320000000000007</v>
      </c>
      <c r="N44" s="180" t="s">
        <v>86</v>
      </c>
    </row>
    <row r="45" spans="1:14" s="70" customFormat="1" x14ac:dyDescent="0.3">
      <c r="A45" s="171"/>
      <c r="B45" s="181"/>
      <c r="C45" s="173" t="s">
        <v>80</v>
      </c>
      <c r="D45" s="174">
        <v>8</v>
      </c>
      <c r="E45" s="172">
        <v>1</v>
      </c>
      <c r="F45" s="174">
        <v>8</v>
      </c>
      <c r="G45" s="173" t="s">
        <v>80</v>
      </c>
      <c r="H45" s="175">
        <v>1</v>
      </c>
      <c r="I45" s="176">
        <v>8</v>
      </c>
      <c r="J45" s="176">
        <f t="shared" si="21"/>
        <v>0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s="70" customFormat="1" x14ac:dyDescent="0.3">
      <c r="A47" s="171">
        <v>43073</v>
      </c>
      <c r="B47" s="181" t="s">
        <v>20</v>
      </c>
      <c r="C47" s="173" t="s">
        <v>28</v>
      </c>
      <c r="D47" s="174">
        <v>3</v>
      </c>
      <c r="E47" s="172">
        <v>1</v>
      </c>
      <c r="F47" s="174">
        <v>3</v>
      </c>
      <c r="G47" s="173" t="s">
        <v>28</v>
      </c>
      <c r="H47" s="175">
        <v>1</v>
      </c>
      <c r="I47" s="176">
        <v>3</v>
      </c>
      <c r="J47" s="176">
        <f t="shared" ref="J47:J49" si="22">I47-F47</f>
        <v>0</v>
      </c>
      <c r="K47" s="177">
        <v>6</v>
      </c>
      <c r="L47" s="178">
        <f t="shared" ref="L47:L49" si="23">SUM(I47*K47)</f>
        <v>18</v>
      </c>
      <c r="M47" s="179">
        <f t="shared" ref="M47:M49" si="24">SUM(I47*K47*1.09)</f>
        <v>19.62</v>
      </c>
      <c r="N47" s="180" t="s">
        <v>86</v>
      </c>
    </row>
    <row r="48" spans="1:14" s="70" customFormat="1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8</v>
      </c>
      <c r="J48" s="176">
        <f t="shared" si="22"/>
        <v>0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4" s="70" customFormat="1" x14ac:dyDescent="0.3">
      <c r="A49" s="171"/>
      <c r="B49" s="181"/>
      <c r="C49" s="173" t="s">
        <v>80</v>
      </c>
      <c r="D49" s="174">
        <v>8</v>
      </c>
      <c r="E49" s="172">
        <v>1</v>
      </c>
      <c r="F49" s="174">
        <v>8</v>
      </c>
      <c r="G49" s="173" t="s">
        <v>80</v>
      </c>
      <c r="H49" s="175">
        <v>1</v>
      </c>
      <c r="I49" s="176">
        <v>6</v>
      </c>
      <c r="J49" s="176">
        <f t="shared" si="22"/>
        <v>-2</v>
      </c>
      <c r="K49" s="177">
        <v>6</v>
      </c>
      <c r="L49" s="178">
        <f t="shared" si="23"/>
        <v>36</v>
      </c>
      <c r="M49" s="179">
        <f t="shared" si="24"/>
        <v>39.24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s="70" customFormat="1" x14ac:dyDescent="0.3">
      <c r="A51" s="171" t="s">
        <v>189</v>
      </c>
      <c r="B51" s="181" t="s">
        <v>21</v>
      </c>
      <c r="C51" s="173" t="s">
        <v>28</v>
      </c>
      <c r="D51" s="174">
        <v>3</v>
      </c>
      <c r="E51" s="172">
        <v>1</v>
      </c>
      <c r="F51" s="174">
        <v>3</v>
      </c>
      <c r="G51" s="173" t="s">
        <v>28</v>
      </c>
      <c r="H51" s="175">
        <v>1</v>
      </c>
      <c r="I51" s="176">
        <v>3</v>
      </c>
      <c r="J51" s="176">
        <f t="shared" ref="J51:J53" si="25">I51-F51</f>
        <v>0</v>
      </c>
      <c r="K51" s="177">
        <v>6</v>
      </c>
      <c r="L51" s="178">
        <f t="shared" ref="L51:L53" si="26">SUM(I51*K51)</f>
        <v>18</v>
      </c>
      <c r="M51" s="179">
        <f t="shared" ref="M51:M52" si="27">SUM(I51*K51*1.09)</f>
        <v>19.62</v>
      </c>
      <c r="N51" s="180" t="s">
        <v>86</v>
      </c>
    </row>
    <row r="52" spans="1:14" s="70" customFormat="1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8</v>
      </c>
      <c r="J52" s="176">
        <f t="shared" si="25"/>
        <v>0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86</v>
      </c>
    </row>
    <row r="53" spans="1:14" s="70" customFormat="1" x14ac:dyDescent="0.3">
      <c r="A53" s="171"/>
      <c r="B53" s="181"/>
      <c r="C53" s="173" t="s">
        <v>80</v>
      </c>
      <c r="D53" s="174">
        <v>8</v>
      </c>
      <c r="E53" s="172">
        <v>1</v>
      </c>
      <c r="F53" s="174">
        <v>8</v>
      </c>
      <c r="G53" s="173" t="s">
        <v>80</v>
      </c>
      <c r="H53" s="175">
        <v>1</v>
      </c>
      <c r="I53" s="176">
        <v>6</v>
      </c>
      <c r="J53" s="176">
        <f t="shared" si="25"/>
        <v>-2</v>
      </c>
      <c r="K53" s="177">
        <v>6</v>
      </c>
      <c r="L53" s="178">
        <f t="shared" si="26"/>
        <v>36</v>
      </c>
      <c r="M53" s="213">
        <v>39.24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s="70" customFormat="1" x14ac:dyDescent="0.3">
      <c r="A55" s="171" t="s">
        <v>194</v>
      </c>
      <c r="B55" s="181" t="s">
        <v>22</v>
      </c>
      <c r="C55" s="173" t="s">
        <v>28</v>
      </c>
      <c r="D55" s="174">
        <v>3</v>
      </c>
      <c r="E55" s="172">
        <v>1</v>
      </c>
      <c r="F55" s="174">
        <v>3</v>
      </c>
      <c r="G55" s="173" t="s">
        <v>28</v>
      </c>
      <c r="H55" s="175">
        <v>1</v>
      </c>
      <c r="I55" s="176">
        <v>3</v>
      </c>
      <c r="J55" s="176">
        <f t="shared" ref="J55:J57" si="28">I55-F55</f>
        <v>0</v>
      </c>
      <c r="K55" s="177">
        <v>6</v>
      </c>
      <c r="L55" s="178">
        <f t="shared" ref="L55:L57" si="29">SUM(I55*K55)</f>
        <v>18</v>
      </c>
      <c r="M55" s="179">
        <f t="shared" ref="M55:M57" si="30">SUM(I55*K55*1.09)</f>
        <v>19.62</v>
      </c>
      <c r="N55" s="180" t="s">
        <v>86</v>
      </c>
    </row>
    <row r="56" spans="1:14" s="70" customFormat="1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si="28"/>
        <v>0</v>
      </c>
      <c r="K56" s="177">
        <v>6</v>
      </c>
      <c r="L56" s="178">
        <f t="shared" si="29"/>
        <v>48</v>
      </c>
      <c r="M56" s="179">
        <f t="shared" si="30"/>
        <v>52.320000000000007</v>
      </c>
      <c r="N56" s="180" t="s">
        <v>86</v>
      </c>
    </row>
    <row r="57" spans="1:14" s="70" customFormat="1" x14ac:dyDescent="0.3">
      <c r="A57" s="171"/>
      <c r="B57" s="181"/>
      <c r="C57" s="173" t="s">
        <v>80</v>
      </c>
      <c r="D57" s="174">
        <v>8</v>
      </c>
      <c r="E57" s="172">
        <v>1</v>
      </c>
      <c r="F57" s="174">
        <v>8</v>
      </c>
      <c r="G57" s="173" t="s">
        <v>80</v>
      </c>
      <c r="H57" s="175">
        <v>1</v>
      </c>
      <c r="I57" s="176">
        <v>6</v>
      </c>
      <c r="J57" s="176">
        <f t="shared" si="28"/>
        <v>-2</v>
      </c>
      <c r="K57" s="177">
        <v>6</v>
      </c>
      <c r="L57" s="178">
        <f t="shared" si="29"/>
        <v>36</v>
      </c>
      <c r="M57" s="179">
        <f t="shared" si="30"/>
        <v>39.24</v>
      </c>
      <c r="N57" s="180" t="s">
        <v>86</v>
      </c>
    </row>
    <row r="58" spans="1:14" x14ac:dyDescent="0.3">
      <c r="A58" s="194"/>
      <c r="B58" s="195"/>
      <c r="C58" s="196"/>
      <c r="D58" s="197"/>
      <c r="E58" s="198"/>
      <c r="F58" s="198"/>
      <c r="G58" s="196"/>
      <c r="H58" s="199"/>
      <c r="I58" s="200"/>
      <c r="J58" s="200"/>
      <c r="K58" s="201"/>
      <c r="L58" s="118"/>
      <c r="M58" s="119"/>
      <c r="N58" s="202"/>
    </row>
    <row r="59" spans="1:14" s="70" customFormat="1" x14ac:dyDescent="0.3">
      <c r="A59" s="171" t="s">
        <v>202</v>
      </c>
      <c r="B59" s="181" t="s">
        <v>15</v>
      </c>
      <c r="C59" s="173" t="s">
        <v>28</v>
      </c>
      <c r="D59" s="174">
        <v>3</v>
      </c>
      <c r="E59" s="172">
        <v>1</v>
      </c>
      <c r="F59" s="174">
        <v>3</v>
      </c>
      <c r="G59" s="173" t="s">
        <v>28</v>
      </c>
      <c r="H59" s="175">
        <v>1</v>
      </c>
      <c r="I59" s="176">
        <v>3</v>
      </c>
      <c r="J59" s="176">
        <f t="shared" ref="J59:J61" si="31">I59-F59</f>
        <v>0</v>
      </c>
      <c r="K59" s="177">
        <v>6</v>
      </c>
      <c r="L59" s="178">
        <f t="shared" ref="L59:L61" si="32">SUM(I59*K59)</f>
        <v>18</v>
      </c>
      <c r="M59" s="179">
        <f t="shared" ref="M59:M61" si="33">SUM(I59*K59*1.09)</f>
        <v>19.62</v>
      </c>
      <c r="N59" s="180" t="s">
        <v>86</v>
      </c>
    </row>
    <row r="60" spans="1:14" s="70" customFormat="1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s="70" customFormat="1" x14ac:dyDescent="0.3">
      <c r="A61" s="171"/>
      <c r="B61" s="181"/>
      <c r="C61" s="173" t="s">
        <v>80</v>
      </c>
      <c r="D61" s="174">
        <v>8</v>
      </c>
      <c r="E61" s="172">
        <v>1</v>
      </c>
      <c r="F61" s="174">
        <v>8</v>
      </c>
      <c r="G61" s="173" t="s">
        <v>80</v>
      </c>
      <c r="H61" s="175">
        <v>1</v>
      </c>
      <c r="I61" s="176">
        <v>6</v>
      </c>
      <c r="J61" s="176">
        <f t="shared" si="31"/>
        <v>-2</v>
      </c>
      <c r="K61" s="177">
        <v>6</v>
      </c>
      <c r="L61" s="178">
        <f t="shared" si="32"/>
        <v>36</v>
      </c>
      <c r="M61" s="179">
        <f t="shared" si="33"/>
        <v>39.24</v>
      </c>
      <c r="N61" s="180" t="s">
        <v>86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ht="15" thickBot="1" x14ac:dyDescent="0.35">
      <c r="A63" s="9"/>
      <c r="B63" s="10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8" thickBot="1" x14ac:dyDescent="0.35">
      <c r="A64" s="226" t="s">
        <v>144</v>
      </c>
      <c r="B64" s="227"/>
      <c r="C64" s="227"/>
      <c r="D64" s="228"/>
      <c r="E64" s="22"/>
      <c r="F64" s="23">
        <f>SUM(F3:F63)</f>
        <v>285</v>
      </c>
      <c r="G64" s="22"/>
      <c r="H64" s="24"/>
      <c r="I64" s="25">
        <f>SUM(I3:I63)</f>
        <v>259</v>
      </c>
      <c r="J64" s="25">
        <f>SUM(J3:J63)</f>
        <v>-26</v>
      </c>
      <c r="K64" s="26"/>
      <c r="L64" s="26">
        <f>SUM(L3:L63)</f>
        <v>1560</v>
      </c>
      <c r="M64" s="27">
        <f>SUM(M3:M63)</f>
        <v>1693.8599999999992</v>
      </c>
      <c r="N64" s="28" t="s">
        <v>23</v>
      </c>
    </row>
    <row r="65" spans="1:14" x14ac:dyDescent="0.3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</row>
    <row r="66" spans="1:14" x14ac:dyDescent="0.3">
      <c r="A66" s="29"/>
      <c r="B66" s="30"/>
      <c r="C66" s="30"/>
      <c r="D66" s="30"/>
      <c r="E66" s="30"/>
      <c r="F66" s="30"/>
      <c r="G66" s="32" t="s">
        <v>24</v>
      </c>
      <c r="H66" s="30"/>
      <c r="I66" s="30"/>
      <c r="J66" s="30"/>
      <c r="K66" s="30"/>
      <c r="L66" s="30"/>
      <c r="M66" s="30"/>
      <c r="N66" s="31"/>
    </row>
    <row r="67" spans="1:14" ht="15" thickBot="1" x14ac:dyDescent="0.35">
      <c r="A67" s="29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1"/>
    </row>
    <row r="68" spans="1:14" ht="18.600000000000001" thickBot="1" x14ac:dyDescent="0.4">
      <c r="A68" s="33"/>
      <c r="B68" s="34"/>
      <c r="C68" s="34"/>
      <c r="D68" s="34"/>
      <c r="E68" s="35"/>
      <c r="F68" s="36"/>
      <c r="G68" s="30"/>
      <c r="H68" s="30"/>
      <c r="I68" s="30"/>
      <c r="J68" s="30"/>
      <c r="K68" s="30"/>
      <c r="L68" s="30"/>
      <c r="M68" s="30"/>
      <c r="N68" s="31"/>
    </row>
    <row r="69" spans="1:14" ht="15" thickBot="1" x14ac:dyDescent="0.35">
      <c r="A69" s="37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9"/>
    </row>
  </sheetData>
  <mergeCells count="2">
    <mergeCell ref="A1:N1"/>
    <mergeCell ref="A64:D64"/>
  </mergeCells>
  <pageMargins left="0.7" right="0.7" top="0.75" bottom="0.75" header="0.3" footer="0.3"/>
  <pageSetup orientation="portrait" horizontalDpi="30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70"/>
  <sheetViews>
    <sheetView topLeftCell="A49" workbookViewId="0">
      <selection activeCell="H67" sqref="H67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49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1</v>
      </c>
      <c r="F3" s="174">
        <v>8</v>
      </c>
      <c r="G3" s="173" t="s">
        <v>78</v>
      </c>
      <c r="H3" s="175">
        <v>0</v>
      </c>
      <c r="I3" s="176">
        <v>0</v>
      </c>
      <c r="J3" s="176">
        <f t="shared" ref="J3:J5" si="0">I3-F3</f>
        <v>-8</v>
      </c>
      <c r="K3" s="177">
        <v>0</v>
      </c>
      <c r="L3" s="178">
        <f>SUM(I3*K3)</f>
        <v>0</v>
      </c>
      <c r="M3" s="179">
        <f t="shared" ref="M3:M5" si="1">SUM(I3*K3*1.09)</f>
        <v>0</v>
      </c>
      <c r="N3" s="180" t="s">
        <v>72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1</v>
      </c>
      <c r="F4" s="174">
        <v>8</v>
      </c>
      <c r="G4" s="173" t="s">
        <v>79</v>
      </c>
      <c r="H4" s="175">
        <v>1</v>
      </c>
      <c r="I4" s="176">
        <v>8</v>
      </c>
      <c r="J4" s="176">
        <f t="shared" si="0"/>
        <v>0</v>
      </c>
      <c r="K4" s="177">
        <v>6</v>
      </c>
      <c r="L4" s="178">
        <f>SUM(I4*K4)</f>
        <v>48</v>
      </c>
      <c r="M4" s="179">
        <f t="shared" si="1"/>
        <v>52.320000000000007</v>
      </c>
      <c r="N4" s="180" t="s">
        <v>86</v>
      </c>
    </row>
    <row r="5" spans="1:21" s="70" customFormat="1" ht="17.25" customHeight="1" x14ac:dyDescent="0.3">
      <c r="A5" s="171"/>
      <c r="B5" s="181"/>
      <c r="C5" s="173" t="s">
        <v>29</v>
      </c>
      <c r="D5" s="174">
        <v>6</v>
      </c>
      <c r="E5" s="172">
        <v>1</v>
      </c>
      <c r="F5" s="174">
        <v>6</v>
      </c>
      <c r="G5" s="173" t="s">
        <v>29</v>
      </c>
      <c r="H5" s="175">
        <v>0</v>
      </c>
      <c r="I5" s="176">
        <v>0</v>
      </c>
      <c r="J5" s="176">
        <f t="shared" si="0"/>
        <v>-6</v>
      </c>
      <c r="K5" s="177">
        <v>0</v>
      </c>
      <c r="L5" s="178">
        <f t="shared" ref="L5" si="2">SUM(I5*K5)</f>
        <v>0</v>
      </c>
      <c r="M5" s="179">
        <f t="shared" si="1"/>
        <v>0</v>
      </c>
      <c r="N5" s="180" t="s">
        <v>72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1</v>
      </c>
      <c r="F7" s="174">
        <v>8</v>
      </c>
      <c r="G7" s="173" t="s">
        <v>78</v>
      </c>
      <c r="H7" s="175">
        <v>0</v>
      </c>
      <c r="I7" s="176">
        <v>0</v>
      </c>
      <c r="J7" s="176">
        <f t="shared" ref="J7:J9" si="3">I7-F7</f>
        <v>-8</v>
      </c>
      <c r="K7" s="177">
        <v>0</v>
      </c>
      <c r="L7" s="178">
        <f>SUM(I7*K7)</f>
        <v>0</v>
      </c>
      <c r="M7" s="179">
        <f t="shared" ref="M7:M9" si="4">SUM(I7*K7*1.09)</f>
        <v>0</v>
      </c>
      <c r="N7" s="180" t="s">
        <v>72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1</v>
      </c>
      <c r="F8" s="174">
        <v>8</v>
      </c>
      <c r="G8" s="173" t="s">
        <v>79</v>
      </c>
      <c r="H8" s="175">
        <v>1</v>
      </c>
      <c r="I8" s="176">
        <v>4</v>
      </c>
      <c r="J8" s="176">
        <f t="shared" si="3"/>
        <v>-4</v>
      </c>
      <c r="K8" s="177">
        <v>6</v>
      </c>
      <c r="L8" s="178">
        <f t="shared" ref="L8:L9" si="5">SUM(I8*K8)</f>
        <v>24</v>
      </c>
      <c r="M8" s="179">
        <f t="shared" si="4"/>
        <v>26.160000000000004</v>
      </c>
      <c r="N8" s="180" t="s">
        <v>109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29</v>
      </c>
      <c r="D9" s="174">
        <v>6</v>
      </c>
      <c r="E9" s="172">
        <v>1</v>
      </c>
      <c r="F9" s="174">
        <v>6</v>
      </c>
      <c r="G9" s="173" t="s">
        <v>29</v>
      </c>
      <c r="H9" s="175">
        <v>1</v>
      </c>
      <c r="I9" s="176">
        <v>6</v>
      </c>
      <c r="J9" s="176">
        <f t="shared" si="3"/>
        <v>0</v>
      </c>
      <c r="K9" s="177">
        <v>6</v>
      </c>
      <c r="L9" s="178">
        <f t="shared" si="5"/>
        <v>36</v>
      </c>
      <c r="M9" s="179">
        <f t="shared" si="4"/>
        <v>39.24</v>
      </c>
      <c r="N9" s="180" t="s">
        <v>86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1</v>
      </c>
      <c r="F11" s="174">
        <v>8</v>
      </c>
      <c r="G11" s="173" t="s">
        <v>78</v>
      </c>
      <c r="H11" s="175">
        <v>0</v>
      </c>
      <c r="I11" s="176">
        <v>0</v>
      </c>
      <c r="J11" s="176">
        <f t="shared" ref="J11:J15" si="6">I11-F11</f>
        <v>-8</v>
      </c>
      <c r="K11" s="177">
        <v>0</v>
      </c>
      <c r="L11" s="178">
        <f>SUM(I11*K11)</f>
        <v>0</v>
      </c>
      <c r="M11" s="179">
        <f t="shared" ref="M11:M17" si="7">SUM(I11*K11*1.09)</f>
        <v>0</v>
      </c>
      <c r="N11" s="180" t="s">
        <v>72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1</v>
      </c>
      <c r="F12" s="174">
        <v>8</v>
      </c>
      <c r="G12" s="173" t="s">
        <v>79</v>
      </c>
      <c r="H12" s="175">
        <v>1</v>
      </c>
      <c r="I12" s="176">
        <v>4</v>
      </c>
      <c r="J12" s="176">
        <f t="shared" si="6"/>
        <v>-4</v>
      </c>
      <c r="K12" s="177">
        <v>6</v>
      </c>
      <c r="L12" s="178">
        <f t="shared" ref="L12:L16" si="8">SUM(I12*K12)</f>
        <v>24</v>
      </c>
      <c r="M12" s="179">
        <f t="shared" si="7"/>
        <v>26.160000000000004</v>
      </c>
      <c r="N12" s="180" t="s">
        <v>109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29</v>
      </c>
      <c r="D13" s="174">
        <v>6</v>
      </c>
      <c r="E13" s="172">
        <v>1</v>
      </c>
      <c r="F13" s="174">
        <v>6</v>
      </c>
      <c r="G13" s="173" t="s">
        <v>29</v>
      </c>
      <c r="H13" s="175">
        <v>1</v>
      </c>
      <c r="I13" s="176">
        <v>6</v>
      </c>
      <c r="J13" s="176">
        <f t="shared" si="6"/>
        <v>0</v>
      </c>
      <c r="K13" s="177">
        <v>6</v>
      </c>
      <c r="L13" s="178">
        <f t="shared" si="8"/>
        <v>36</v>
      </c>
      <c r="M13" s="179">
        <f t="shared" si="7"/>
        <v>39.24</v>
      </c>
      <c r="N13" s="180" t="s">
        <v>89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1</v>
      </c>
      <c r="F15" s="174">
        <v>8</v>
      </c>
      <c r="G15" s="173" t="s">
        <v>78</v>
      </c>
      <c r="H15" s="175">
        <v>0</v>
      </c>
      <c r="I15" s="176">
        <v>0</v>
      </c>
      <c r="J15" s="176">
        <f t="shared" si="6"/>
        <v>-8</v>
      </c>
      <c r="K15" s="177">
        <v>0</v>
      </c>
      <c r="L15" s="178">
        <f t="shared" si="8"/>
        <v>0</v>
      </c>
      <c r="M15" s="179">
        <f t="shared" si="7"/>
        <v>0</v>
      </c>
      <c r="N15" s="180" t="s">
        <v>72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1</v>
      </c>
      <c r="F16" s="174">
        <v>8</v>
      </c>
      <c r="G16" s="173" t="s">
        <v>79</v>
      </c>
      <c r="H16" s="175">
        <v>1</v>
      </c>
      <c r="I16" s="176">
        <v>4</v>
      </c>
      <c r="J16" s="176">
        <f t="shared" ref="J16:J17" si="9">I16-F16</f>
        <v>-4</v>
      </c>
      <c r="K16" s="177">
        <v>6</v>
      </c>
      <c r="L16" s="178">
        <f t="shared" si="8"/>
        <v>24</v>
      </c>
      <c r="M16" s="179">
        <f t="shared" si="7"/>
        <v>26.160000000000004</v>
      </c>
      <c r="N16" s="180" t="s">
        <v>113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29</v>
      </c>
      <c r="D17" s="174">
        <v>6</v>
      </c>
      <c r="E17" s="172">
        <v>1</v>
      </c>
      <c r="F17" s="174">
        <v>6</v>
      </c>
      <c r="G17" s="173" t="s">
        <v>29</v>
      </c>
      <c r="H17" s="175">
        <v>1</v>
      </c>
      <c r="I17" s="176">
        <v>4</v>
      </c>
      <c r="J17" s="176">
        <f t="shared" si="9"/>
        <v>-2</v>
      </c>
      <c r="K17" s="177">
        <v>6</v>
      </c>
      <c r="L17" s="178">
        <f>SUM(I17*K17)</f>
        <v>24</v>
      </c>
      <c r="M17" s="179">
        <f t="shared" si="7"/>
        <v>26.160000000000004</v>
      </c>
      <c r="N17" s="180" t="s">
        <v>156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1</v>
      </c>
      <c r="F19" s="174">
        <v>8</v>
      </c>
      <c r="G19" s="173" t="s">
        <v>78</v>
      </c>
      <c r="H19" s="175">
        <v>0</v>
      </c>
      <c r="I19" s="176">
        <v>0</v>
      </c>
      <c r="J19" s="176">
        <f t="shared" ref="J19:J21" si="10">I19-F19</f>
        <v>-8</v>
      </c>
      <c r="K19" s="177">
        <v>0</v>
      </c>
      <c r="L19" s="178">
        <f>SUM(I19*K19)</f>
        <v>0</v>
      </c>
      <c r="M19" s="179">
        <f t="shared" ref="M19:M45" si="11">SUM(I19*K19*1.09)</f>
        <v>0</v>
      </c>
      <c r="N19" s="180" t="s">
        <v>72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1</v>
      </c>
      <c r="F20" s="174">
        <v>8</v>
      </c>
      <c r="G20" s="173" t="s">
        <v>79</v>
      </c>
      <c r="H20" s="175">
        <v>0</v>
      </c>
      <c r="I20" s="176">
        <v>0</v>
      </c>
      <c r="J20" s="176">
        <f t="shared" si="10"/>
        <v>-8</v>
      </c>
      <c r="K20" s="177">
        <v>0</v>
      </c>
      <c r="L20" s="178">
        <f t="shared" ref="L20:L21" si="12">SUM(I20*K20)</f>
        <v>0</v>
      </c>
      <c r="M20" s="179">
        <f t="shared" si="11"/>
        <v>0</v>
      </c>
      <c r="N20" s="180" t="s">
        <v>72</v>
      </c>
    </row>
    <row r="21" spans="1:14" s="70" customFormat="1" ht="17.25" customHeight="1" x14ac:dyDescent="0.3">
      <c r="A21" s="171"/>
      <c r="B21" s="181"/>
      <c r="C21" s="173" t="s">
        <v>29</v>
      </c>
      <c r="D21" s="174">
        <v>6</v>
      </c>
      <c r="E21" s="172">
        <v>1</v>
      </c>
      <c r="F21" s="174">
        <v>6</v>
      </c>
      <c r="G21" s="173" t="s">
        <v>29</v>
      </c>
      <c r="H21" s="175">
        <v>1</v>
      </c>
      <c r="I21" s="176">
        <v>6</v>
      </c>
      <c r="J21" s="176">
        <f t="shared" si="10"/>
        <v>0</v>
      </c>
      <c r="K21" s="177">
        <v>6</v>
      </c>
      <c r="L21" s="178">
        <f t="shared" si="12"/>
        <v>36</v>
      </c>
      <c r="M21" s="179">
        <f t="shared" si="11"/>
        <v>39.24</v>
      </c>
      <c r="N21" s="180" t="s">
        <v>86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s="70" customFormat="1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1</v>
      </c>
      <c r="F23" s="174">
        <v>8</v>
      </c>
      <c r="G23" s="173" t="s">
        <v>78</v>
      </c>
      <c r="H23" s="175">
        <v>0</v>
      </c>
      <c r="I23" s="176">
        <v>0</v>
      </c>
      <c r="J23" s="176">
        <f t="shared" ref="J23:J25" si="13">I23-F23</f>
        <v>-8</v>
      </c>
      <c r="K23" s="177">
        <v>0</v>
      </c>
      <c r="L23" s="178">
        <f>SUM(I23*K23)</f>
        <v>0</v>
      </c>
      <c r="M23" s="179">
        <f t="shared" si="11"/>
        <v>0</v>
      </c>
      <c r="N23" s="180" t="s">
        <v>72</v>
      </c>
    </row>
    <row r="24" spans="1:14" s="70" customFormat="1" ht="17.25" customHeight="1" x14ac:dyDescent="0.3">
      <c r="A24" s="171"/>
      <c r="B24" s="181"/>
      <c r="C24" s="173" t="s">
        <v>79</v>
      </c>
      <c r="D24" s="174">
        <v>8</v>
      </c>
      <c r="E24" s="172">
        <v>1</v>
      </c>
      <c r="F24" s="174">
        <v>8</v>
      </c>
      <c r="G24" s="173" t="s">
        <v>79</v>
      </c>
      <c r="H24" s="175">
        <v>1</v>
      </c>
      <c r="I24" s="176">
        <v>5</v>
      </c>
      <c r="J24" s="176">
        <f t="shared" si="13"/>
        <v>-3</v>
      </c>
      <c r="K24" s="177">
        <v>6</v>
      </c>
      <c r="L24" s="178">
        <f t="shared" ref="L24:L25" si="14">SUM(I24*K24)</f>
        <v>30</v>
      </c>
      <c r="M24" s="179">
        <f t="shared" si="11"/>
        <v>32.700000000000003</v>
      </c>
      <c r="N24" s="180" t="s">
        <v>86</v>
      </c>
    </row>
    <row r="25" spans="1:14" s="70" customFormat="1" ht="17.25" customHeight="1" x14ac:dyDescent="0.3">
      <c r="A25" s="171"/>
      <c r="B25" s="181"/>
      <c r="C25" s="173" t="s">
        <v>29</v>
      </c>
      <c r="D25" s="174">
        <v>6</v>
      </c>
      <c r="E25" s="172">
        <v>1</v>
      </c>
      <c r="F25" s="174">
        <v>6</v>
      </c>
      <c r="G25" s="173" t="s">
        <v>29</v>
      </c>
      <c r="H25" s="175">
        <v>1</v>
      </c>
      <c r="I25" s="176">
        <v>6</v>
      </c>
      <c r="J25" s="176">
        <f t="shared" si="13"/>
        <v>0</v>
      </c>
      <c r="K25" s="177">
        <v>6</v>
      </c>
      <c r="L25" s="178">
        <f t="shared" si="14"/>
        <v>36</v>
      </c>
      <c r="M25" s="179">
        <f t="shared" si="11"/>
        <v>39.24</v>
      </c>
      <c r="N25" s="180" t="s">
        <v>86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1</v>
      </c>
      <c r="F27" s="174">
        <v>8</v>
      </c>
      <c r="G27" s="173" t="s">
        <v>78</v>
      </c>
      <c r="H27" s="175">
        <v>0</v>
      </c>
      <c r="I27" s="176">
        <v>0</v>
      </c>
      <c r="J27" s="176">
        <f t="shared" ref="J27:J29" si="15">I27-F27</f>
        <v>-8</v>
      </c>
      <c r="K27" s="177">
        <v>0</v>
      </c>
      <c r="L27" s="178">
        <f>SUM(I27*K27)</f>
        <v>0</v>
      </c>
      <c r="M27" s="179">
        <f t="shared" si="11"/>
        <v>0</v>
      </c>
      <c r="N27" s="180" t="s">
        <v>73</v>
      </c>
    </row>
    <row r="28" spans="1:14" s="70" customFormat="1" ht="17.25" customHeight="1" x14ac:dyDescent="0.3">
      <c r="A28" s="171"/>
      <c r="B28" s="181"/>
      <c r="C28" s="173" t="s">
        <v>79</v>
      </c>
      <c r="D28" s="174">
        <v>8</v>
      </c>
      <c r="E28" s="172">
        <v>1</v>
      </c>
      <c r="F28" s="174">
        <v>8</v>
      </c>
      <c r="G28" s="173" t="s">
        <v>79</v>
      </c>
      <c r="H28" s="175">
        <v>1</v>
      </c>
      <c r="I28" s="176">
        <v>4</v>
      </c>
      <c r="J28" s="176">
        <f t="shared" si="15"/>
        <v>-4</v>
      </c>
      <c r="K28" s="177">
        <v>6</v>
      </c>
      <c r="L28" s="178">
        <f t="shared" ref="L28:L29" si="16">SUM(I28*K28)</f>
        <v>24</v>
      </c>
      <c r="M28" s="179">
        <f t="shared" si="11"/>
        <v>26.160000000000004</v>
      </c>
      <c r="N28" s="180" t="s">
        <v>86</v>
      </c>
    </row>
    <row r="29" spans="1:14" s="70" customFormat="1" ht="17.25" customHeight="1" x14ac:dyDescent="0.3">
      <c r="A29" s="171"/>
      <c r="B29" s="181"/>
      <c r="C29" s="173" t="s">
        <v>29</v>
      </c>
      <c r="D29" s="174">
        <v>6</v>
      </c>
      <c r="E29" s="172">
        <v>1</v>
      </c>
      <c r="F29" s="174">
        <v>6</v>
      </c>
      <c r="G29" s="173" t="s">
        <v>29</v>
      </c>
      <c r="H29" s="175">
        <v>1</v>
      </c>
      <c r="I29" s="176">
        <v>6</v>
      </c>
      <c r="J29" s="176">
        <f t="shared" si="15"/>
        <v>0</v>
      </c>
      <c r="K29" s="177">
        <v>6</v>
      </c>
      <c r="L29" s="178">
        <f t="shared" si="16"/>
        <v>36</v>
      </c>
      <c r="M29" s="179">
        <f t="shared" si="11"/>
        <v>39.24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s="70" customFormat="1" ht="17.2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1</v>
      </c>
      <c r="F31" s="174">
        <v>8</v>
      </c>
      <c r="G31" s="173" t="s">
        <v>78</v>
      </c>
      <c r="H31" s="175">
        <v>0</v>
      </c>
      <c r="I31" s="176">
        <v>0</v>
      </c>
      <c r="J31" s="176">
        <f t="shared" ref="J31:J33" si="17">I31-F31</f>
        <v>-8</v>
      </c>
      <c r="K31" s="177">
        <v>0</v>
      </c>
      <c r="L31" s="178">
        <f>SUM(I31*K31)</f>
        <v>0</v>
      </c>
      <c r="M31" s="179">
        <f t="shared" si="11"/>
        <v>0</v>
      </c>
      <c r="N31" s="180" t="s">
        <v>72</v>
      </c>
    </row>
    <row r="32" spans="1:14" s="70" customFormat="1" ht="17.25" customHeight="1" x14ac:dyDescent="0.3">
      <c r="A32" s="171"/>
      <c r="B32" s="181"/>
      <c r="C32" s="173" t="s">
        <v>79</v>
      </c>
      <c r="D32" s="174">
        <v>8</v>
      </c>
      <c r="E32" s="172">
        <v>1</v>
      </c>
      <c r="F32" s="174">
        <v>8</v>
      </c>
      <c r="G32" s="173" t="s">
        <v>79</v>
      </c>
      <c r="H32" s="175">
        <v>0</v>
      </c>
      <c r="I32" s="176">
        <v>0</v>
      </c>
      <c r="J32" s="176">
        <f t="shared" si="17"/>
        <v>-8</v>
      </c>
      <c r="K32" s="177">
        <v>0</v>
      </c>
      <c r="L32" s="178">
        <f t="shared" ref="L32:L47" si="18">SUM(I32*K32)</f>
        <v>0</v>
      </c>
      <c r="M32" s="179">
        <f t="shared" si="11"/>
        <v>0</v>
      </c>
      <c r="N32" s="180" t="s">
        <v>72</v>
      </c>
    </row>
    <row r="33" spans="1:14" s="70" customFormat="1" ht="17.25" customHeight="1" x14ac:dyDescent="0.3">
      <c r="A33" s="171"/>
      <c r="B33" s="181"/>
      <c r="C33" s="173" t="s">
        <v>29</v>
      </c>
      <c r="D33" s="174">
        <v>6</v>
      </c>
      <c r="E33" s="172">
        <v>1</v>
      </c>
      <c r="F33" s="174">
        <v>6</v>
      </c>
      <c r="G33" s="173" t="s">
        <v>29</v>
      </c>
      <c r="H33" s="175">
        <v>0</v>
      </c>
      <c r="I33" s="176">
        <v>0</v>
      </c>
      <c r="J33" s="176">
        <f t="shared" si="17"/>
        <v>-6</v>
      </c>
      <c r="K33" s="177">
        <v>0</v>
      </c>
      <c r="L33" s="178">
        <f t="shared" si="18"/>
        <v>0</v>
      </c>
      <c r="M33" s="179">
        <f t="shared" si="11"/>
        <v>0</v>
      </c>
      <c r="N33" s="180" t="s">
        <v>72</v>
      </c>
    </row>
    <row r="34" spans="1:14" ht="17.2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1</v>
      </c>
      <c r="F35" s="174">
        <v>8</v>
      </c>
      <c r="G35" s="173" t="s">
        <v>78</v>
      </c>
      <c r="H35" s="175">
        <v>0</v>
      </c>
      <c r="I35" s="176">
        <v>0</v>
      </c>
      <c r="J35" s="176">
        <f t="shared" ref="J35:J37" si="19">I35-F35</f>
        <v>-8</v>
      </c>
      <c r="K35" s="177">
        <v>0</v>
      </c>
      <c r="L35" s="178">
        <f t="shared" si="18"/>
        <v>0</v>
      </c>
      <c r="M35" s="179">
        <f t="shared" si="11"/>
        <v>0</v>
      </c>
      <c r="N35" s="180" t="s">
        <v>72</v>
      </c>
    </row>
    <row r="36" spans="1:14" ht="17.25" customHeight="1" x14ac:dyDescent="0.3">
      <c r="A36" s="171"/>
      <c r="B36" s="181"/>
      <c r="C36" s="173" t="s">
        <v>79</v>
      </c>
      <c r="D36" s="174">
        <v>8</v>
      </c>
      <c r="E36" s="172">
        <v>1</v>
      </c>
      <c r="F36" s="174">
        <v>8</v>
      </c>
      <c r="G36" s="173" t="s">
        <v>79</v>
      </c>
      <c r="H36" s="175">
        <v>0</v>
      </c>
      <c r="I36" s="176">
        <v>0</v>
      </c>
      <c r="J36" s="176">
        <f t="shared" si="19"/>
        <v>-8</v>
      </c>
      <c r="K36" s="177">
        <v>0</v>
      </c>
      <c r="L36" s="178">
        <f t="shared" si="18"/>
        <v>0</v>
      </c>
      <c r="M36" s="179">
        <f t="shared" si="11"/>
        <v>0</v>
      </c>
      <c r="N36" s="180" t="s">
        <v>72</v>
      </c>
    </row>
    <row r="37" spans="1:14" ht="17.25" customHeight="1" x14ac:dyDescent="0.3">
      <c r="A37" s="171"/>
      <c r="B37" s="181"/>
      <c r="C37" s="173" t="s">
        <v>29</v>
      </c>
      <c r="D37" s="174">
        <v>6</v>
      </c>
      <c r="E37" s="172">
        <v>1</v>
      </c>
      <c r="F37" s="174">
        <v>6</v>
      </c>
      <c r="G37" s="173" t="s">
        <v>29</v>
      </c>
      <c r="H37" s="175">
        <v>0</v>
      </c>
      <c r="I37" s="176">
        <v>0</v>
      </c>
      <c r="J37" s="176">
        <f t="shared" si="19"/>
        <v>-6</v>
      </c>
      <c r="K37" s="177">
        <v>0</v>
      </c>
      <c r="L37" s="178">
        <f t="shared" si="18"/>
        <v>0</v>
      </c>
      <c r="M37" s="179">
        <f t="shared" si="11"/>
        <v>0</v>
      </c>
      <c r="N37" s="180" t="s">
        <v>72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1</v>
      </c>
      <c r="F39" s="174">
        <v>8</v>
      </c>
      <c r="G39" s="173" t="s">
        <v>78</v>
      </c>
      <c r="H39" s="175">
        <v>0</v>
      </c>
      <c r="I39" s="176">
        <v>0</v>
      </c>
      <c r="J39" s="176">
        <f t="shared" ref="J39:J41" si="20">I39-F39</f>
        <v>-8</v>
      </c>
      <c r="K39" s="177">
        <v>0</v>
      </c>
      <c r="L39" s="178">
        <f t="shared" si="18"/>
        <v>0</v>
      </c>
      <c r="M39" s="179">
        <f t="shared" si="11"/>
        <v>0</v>
      </c>
      <c r="N39" s="180" t="s">
        <v>72</v>
      </c>
    </row>
    <row r="40" spans="1:14" ht="17.25" customHeight="1" x14ac:dyDescent="0.3">
      <c r="A40" s="171"/>
      <c r="B40" s="181"/>
      <c r="C40" s="173" t="s">
        <v>79</v>
      </c>
      <c r="D40" s="174">
        <v>8</v>
      </c>
      <c r="E40" s="172">
        <v>1</v>
      </c>
      <c r="F40" s="174">
        <v>8</v>
      </c>
      <c r="G40" s="173" t="s">
        <v>79</v>
      </c>
      <c r="H40" s="175">
        <v>0</v>
      </c>
      <c r="I40" s="176">
        <v>0</v>
      </c>
      <c r="J40" s="176">
        <f t="shared" si="20"/>
        <v>-8</v>
      </c>
      <c r="K40" s="177">
        <v>0</v>
      </c>
      <c r="L40" s="178">
        <f t="shared" si="18"/>
        <v>0</v>
      </c>
      <c r="M40" s="179">
        <f t="shared" si="11"/>
        <v>0</v>
      </c>
      <c r="N40" s="180" t="s">
        <v>72</v>
      </c>
    </row>
    <row r="41" spans="1:14" x14ac:dyDescent="0.3">
      <c r="A41" s="171"/>
      <c r="B41" s="181"/>
      <c r="C41" s="173" t="s">
        <v>29</v>
      </c>
      <c r="D41" s="174">
        <v>6</v>
      </c>
      <c r="E41" s="172">
        <v>1</v>
      </c>
      <c r="F41" s="174">
        <v>6</v>
      </c>
      <c r="G41" s="173" t="s">
        <v>29</v>
      </c>
      <c r="H41" s="175">
        <v>1</v>
      </c>
      <c r="I41" s="176">
        <v>6</v>
      </c>
      <c r="J41" s="176">
        <f t="shared" si="20"/>
        <v>0</v>
      </c>
      <c r="K41" s="177">
        <v>4.34</v>
      </c>
      <c r="L41" s="178">
        <f t="shared" si="18"/>
        <v>26.04</v>
      </c>
      <c r="M41" s="179">
        <f t="shared" si="11"/>
        <v>28.383600000000001</v>
      </c>
      <c r="N41" s="180" t="s">
        <v>126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1</v>
      </c>
      <c r="F43" s="174">
        <v>8</v>
      </c>
      <c r="G43" s="173" t="s">
        <v>78</v>
      </c>
      <c r="H43" s="175">
        <v>0</v>
      </c>
      <c r="I43" s="176">
        <v>0</v>
      </c>
      <c r="J43" s="176">
        <f t="shared" ref="J43:J45" si="21">I43-F43</f>
        <v>-8</v>
      </c>
      <c r="K43" s="177">
        <v>0</v>
      </c>
      <c r="L43" s="178">
        <f t="shared" si="18"/>
        <v>0</v>
      </c>
      <c r="M43" s="179">
        <f t="shared" si="11"/>
        <v>0</v>
      </c>
      <c r="N43" s="180" t="s">
        <v>72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1</v>
      </c>
      <c r="F44" s="174">
        <v>8</v>
      </c>
      <c r="G44" s="173" t="s">
        <v>94</v>
      </c>
      <c r="H44" s="175">
        <v>1</v>
      </c>
      <c r="I44" s="176">
        <v>4</v>
      </c>
      <c r="J44" s="176">
        <f t="shared" si="21"/>
        <v>-4</v>
      </c>
      <c r="K44" s="177">
        <v>6</v>
      </c>
      <c r="L44" s="178">
        <f t="shared" si="18"/>
        <v>24</v>
      </c>
      <c r="M44" s="179">
        <f t="shared" si="11"/>
        <v>26.160000000000004</v>
      </c>
      <c r="N44" s="180" t="s">
        <v>113</v>
      </c>
    </row>
    <row r="45" spans="1:14" x14ac:dyDescent="0.3">
      <c r="A45" s="171"/>
      <c r="B45" s="181"/>
      <c r="C45" s="173" t="s">
        <v>29</v>
      </c>
      <c r="D45" s="174">
        <v>6</v>
      </c>
      <c r="E45" s="172">
        <v>1</v>
      </c>
      <c r="F45" s="174">
        <v>6</v>
      </c>
      <c r="G45" s="173" t="s">
        <v>29</v>
      </c>
      <c r="H45" s="175">
        <v>1</v>
      </c>
      <c r="I45" s="176">
        <v>8</v>
      </c>
      <c r="J45" s="176">
        <f t="shared" si="21"/>
        <v>2</v>
      </c>
      <c r="K45" s="177">
        <v>4.34</v>
      </c>
      <c r="L45" s="178">
        <f t="shared" si="18"/>
        <v>34.72</v>
      </c>
      <c r="M45" s="179">
        <f t="shared" si="11"/>
        <v>37.844799999999999</v>
      </c>
      <c r="N45" s="180" t="s">
        <v>75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1</v>
      </c>
      <c r="F47" s="174">
        <v>8</v>
      </c>
      <c r="G47" s="173" t="s">
        <v>78</v>
      </c>
      <c r="H47" s="175">
        <v>1</v>
      </c>
      <c r="I47" s="176">
        <v>4</v>
      </c>
      <c r="J47" s="176">
        <f t="shared" ref="J47:J49" si="22">I47-F47</f>
        <v>-4</v>
      </c>
      <c r="K47" s="177">
        <v>6</v>
      </c>
      <c r="L47" s="178">
        <f t="shared" si="18"/>
        <v>24</v>
      </c>
      <c r="M47" s="179">
        <f t="shared" ref="M47:M49" si="23">SUM(I47*K47*1.09)</f>
        <v>26.160000000000004</v>
      </c>
      <c r="N47" s="180" t="s">
        <v>186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1</v>
      </c>
      <c r="F48" s="174">
        <v>8</v>
      </c>
      <c r="G48" s="173" t="s">
        <v>79</v>
      </c>
      <c r="H48" s="175">
        <v>1</v>
      </c>
      <c r="I48" s="176">
        <v>5</v>
      </c>
      <c r="J48" s="176">
        <f t="shared" si="22"/>
        <v>-3</v>
      </c>
      <c r="K48" s="177">
        <v>6</v>
      </c>
      <c r="L48" s="178">
        <f t="shared" ref="L48:L49" si="24">SUM(I48*K48)</f>
        <v>30</v>
      </c>
      <c r="M48" s="179">
        <f t="shared" si="23"/>
        <v>32.700000000000003</v>
      </c>
      <c r="N48" s="180" t="s">
        <v>187</v>
      </c>
    </row>
    <row r="49" spans="1:14" x14ac:dyDescent="0.3">
      <c r="A49" s="171"/>
      <c r="B49" s="181"/>
      <c r="C49" s="173" t="s">
        <v>29</v>
      </c>
      <c r="D49" s="174">
        <v>6</v>
      </c>
      <c r="E49" s="172">
        <v>1</v>
      </c>
      <c r="F49" s="174">
        <v>6</v>
      </c>
      <c r="G49" s="173" t="s">
        <v>29</v>
      </c>
      <c r="H49" s="175">
        <v>1</v>
      </c>
      <c r="I49" s="176">
        <v>6</v>
      </c>
      <c r="J49" s="176">
        <f t="shared" si="22"/>
        <v>0</v>
      </c>
      <c r="K49" s="177">
        <v>6</v>
      </c>
      <c r="L49" s="178">
        <f t="shared" si="24"/>
        <v>36</v>
      </c>
      <c r="M49" s="179">
        <f t="shared" si="23"/>
        <v>39.24</v>
      </c>
      <c r="N49" s="180" t="s">
        <v>86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1</v>
      </c>
      <c r="F51" s="174">
        <v>8</v>
      </c>
      <c r="G51" s="173" t="s">
        <v>78</v>
      </c>
      <c r="H51" s="175">
        <v>1</v>
      </c>
      <c r="I51" s="176">
        <v>4</v>
      </c>
      <c r="J51" s="176">
        <f t="shared" ref="J51:J55" si="25">I51-F51</f>
        <v>-4</v>
      </c>
      <c r="K51" s="177">
        <v>6</v>
      </c>
      <c r="L51" s="178">
        <f t="shared" ref="L51:L53" si="26">SUM(I51*K51)</f>
        <v>24</v>
      </c>
      <c r="M51" s="179">
        <f t="shared" ref="M51:M53" si="27">SUM(I51*K51*1.09)</f>
        <v>26.160000000000004</v>
      </c>
      <c r="N51" s="180" t="s">
        <v>116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1</v>
      </c>
      <c r="F52" s="174">
        <v>8</v>
      </c>
      <c r="G52" s="173" t="s">
        <v>79</v>
      </c>
      <c r="H52" s="175">
        <v>1</v>
      </c>
      <c r="I52" s="176">
        <v>6</v>
      </c>
      <c r="J52" s="176">
        <f t="shared" si="25"/>
        <v>-2</v>
      </c>
      <c r="K52" s="177">
        <v>6</v>
      </c>
      <c r="L52" s="178">
        <f t="shared" si="26"/>
        <v>36</v>
      </c>
      <c r="M52" s="179">
        <f t="shared" si="27"/>
        <v>39.24</v>
      </c>
      <c r="N52" s="180" t="s">
        <v>191</v>
      </c>
    </row>
    <row r="53" spans="1:14" x14ac:dyDescent="0.3">
      <c r="A53" s="171"/>
      <c r="B53" s="181"/>
      <c r="C53" s="173" t="s">
        <v>29</v>
      </c>
      <c r="D53" s="174">
        <v>6</v>
      </c>
      <c r="E53" s="172">
        <v>1</v>
      </c>
      <c r="F53" s="174">
        <v>6</v>
      </c>
      <c r="G53" s="173" t="s">
        <v>29</v>
      </c>
      <c r="H53" s="175">
        <v>1</v>
      </c>
      <c r="I53" s="176">
        <v>4</v>
      </c>
      <c r="J53" s="176">
        <f t="shared" si="25"/>
        <v>-2</v>
      </c>
      <c r="K53" s="177">
        <v>6</v>
      </c>
      <c r="L53" s="178">
        <f t="shared" si="26"/>
        <v>24</v>
      </c>
      <c r="M53" s="179">
        <f t="shared" si="27"/>
        <v>26.160000000000004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5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1</v>
      </c>
      <c r="F55" s="174">
        <v>8</v>
      </c>
      <c r="G55" s="173" t="s">
        <v>78</v>
      </c>
      <c r="H55" s="175">
        <v>1</v>
      </c>
      <c r="I55" s="176">
        <v>3</v>
      </c>
      <c r="J55" s="176">
        <f t="shared" si="25"/>
        <v>-5</v>
      </c>
      <c r="K55" s="177">
        <v>6</v>
      </c>
      <c r="L55" s="178">
        <f t="shared" ref="L55:L57" si="28">SUM(I55*K55)</f>
        <v>18</v>
      </c>
      <c r="M55" s="179">
        <f t="shared" ref="M55:M57" si="29">SUM(I55*K55*1.09)</f>
        <v>19.62</v>
      </c>
      <c r="N55" s="180" t="s">
        <v>86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1</v>
      </c>
      <c r="F56" s="174">
        <v>8</v>
      </c>
      <c r="G56" s="173" t="s">
        <v>79</v>
      </c>
      <c r="H56" s="175">
        <v>1</v>
      </c>
      <c r="I56" s="176">
        <v>8</v>
      </c>
      <c r="J56" s="176">
        <f t="shared" ref="J56:J57" si="30">I56-F56</f>
        <v>0</v>
      </c>
      <c r="K56" s="177">
        <v>6</v>
      </c>
      <c r="L56" s="178">
        <f t="shared" si="28"/>
        <v>48</v>
      </c>
      <c r="M56" s="179">
        <f t="shared" si="29"/>
        <v>52.320000000000007</v>
      </c>
      <c r="N56" s="180" t="s">
        <v>116</v>
      </c>
    </row>
    <row r="57" spans="1:14" x14ac:dyDescent="0.3">
      <c r="A57" s="171"/>
      <c r="B57" s="181"/>
      <c r="C57" s="173" t="s">
        <v>29</v>
      </c>
      <c r="D57" s="174">
        <v>6</v>
      </c>
      <c r="E57" s="172">
        <v>1</v>
      </c>
      <c r="F57" s="174">
        <v>6</v>
      </c>
      <c r="G57" s="173" t="s">
        <v>29</v>
      </c>
      <c r="H57" s="175">
        <v>0</v>
      </c>
      <c r="I57" s="176">
        <v>0</v>
      </c>
      <c r="J57" s="176">
        <f t="shared" si="30"/>
        <v>-6</v>
      </c>
      <c r="K57" s="177">
        <v>0</v>
      </c>
      <c r="L57" s="178">
        <f t="shared" si="28"/>
        <v>0</v>
      </c>
      <c r="M57" s="179">
        <f t="shared" si="29"/>
        <v>0</v>
      </c>
      <c r="N57" s="180" t="s">
        <v>72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1</v>
      </c>
      <c r="F59" s="174">
        <v>8</v>
      </c>
      <c r="G59" s="173" t="s">
        <v>78</v>
      </c>
      <c r="H59" s="175">
        <v>0</v>
      </c>
      <c r="I59" s="176">
        <v>0</v>
      </c>
      <c r="J59" s="176">
        <f t="shared" ref="J59:J61" si="31">I59-F59</f>
        <v>-8</v>
      </c>
      <c r="K59" s="177">
        <v>0</v>
      </c>
      <c r="L59" s="178">
        <f t="shared" ref="L59:L61" si="32">SUM(I59*K59)</f>
        <v>0</v>
      </c>
      <c r="M59" s="179">
        <f t="shared" ref="M59:M61" si="33">SUM(I59*K59*1.09)</f>
        <v>0</v>
      </c>
      <c r="N59" s="180" t="s">
        <v>72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1</v>
      </c>
      <c r="F60" s="174">
        <v>8</v>
      </c>
      <c r="G60" s="173" t="s">
        <v>79</v>
      </c>
      <c r="H60" s="175">
        <v>1</v>
      </c>
      <c r="I60" s="176">
        <v>8</v>
      </c>
      <c r="J60" s="176">
        <f t="shared" si="31"/>
        <v>0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86</v>
      </c>
    </row>
    <row r="61" spans="1:14" x14ac:dyDescent="0.3">
      <c r="A61" s="171"/>
      <c r="B61" s="181"/>
      <c r="C61" s="173" t="s">
        <v>29</v>
      </c>
      <c r="D61" s="174">
        <v>6</v>
      </c>
      <c r="E61" s="172">
        <v>1</v>
      </c>
      <c r="F61" s="174">
        <v>6</v>
      </c>
      <c r="G61" s="173" t="s">
        <v>29</v>
      </c>
      <c r="H61" s="175">
        <v>1</v>
      </c>
      <c r="I61" s="176">
        <v>4</v>
      </c>
      <c r="J61" s="176">
        <f t="shared" si="31"/>
        <v>-2</v>
      </c>
      <c r="K61" s="177">
        <v>6</v>
      </c>
      <c r="L61" s="178">
        <f t="shared" si="32"/>
        <v>24</v>
      </c>
      <c r="M61" s="179">
        <f t="shared" si="33"/>
        <v>26.160000000000004</v>
      </c>
      <c r="N61" s="180" t="s">
        <v>86</v>
      </c>
    </row>
    <row r="62" spans="1:14" x14ac:dyDescent="0.3">
      <c r="A62" s="182"/>
      <c r="B62" s="192"/>
      <c r="C62" s="184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14" x14ac:dyDescent="0.3">
      <c r="A63" s="9"/>
      <c r="B63" s="92"/>
      <c r="C63" s="84"/>
      <c r="D63" s="85"/>
      <c r="E63" s="83"/>
      <c r="F63" s="83"/>
      <c r="G63" s="84"/>
      <c r="H63" s="86"/>
      <c r="I63" s="87"/>
      <c r="J63" s="87"/>
      <c r="K63" s="88"/>
      <c r="L63" s="89"/>
      <c r="M63" s="90"/>
      <c r="N63" s="91"/>
    </row>
    <row r="64" spans="1:14" ht="15" thickBot="1" x14ac:dyDescent="0.35">
      <c r="A64" s="9"/>
      <c r="B64" s="10"/>
      <c r="C64" s="11"/>
      <c r="D64" s="12"/>
      <c r="E64" s="10"/>
      <c r="F64" s="10"/>
      <c r="G64" s="11"/>
      <c r="H64" s="13"/>
      <c r="I64" s="14"/>
      <c r="J64" s="14"/>
      <c r="K64" s="15"/>
      <c r="L64" s="16"/>
      <c r="M64" s="17"/>
      <c r="N64" s="18"/>
    </row>
    <row r="65" spans="1:14" ht="18" thickBot="1" x14ac:dyDescent="0.35">
      <c r="A65" s="226" t="s">
        <v>147</v>
      </c>
      <c r="B65" s="227"/>
      <c r="C65" s="227"/>
      <c r="D65" s="228"/>
      <c r="E65" s="22"/>
      <c r="F65" s="23">
        <f>SUM(F3:F64)</f>
        <v>330</v>
      </c>
      <c r="G65" s="22"/>
      <c r="H65" s="24"/>
      <c r="I65" s="25">
        <f>SUM(I3:I64)</f>
        <v>133</v>
      </c>
      <c r="J65" s="25">
        <f>SUM(J3:J64)</f>
        <v>-197</v>
      </c>
      <c r="K65" s="26"/>
      <c r="L65" s="26">
        <f>SUM(L3:L64)</f>
        <v>774.76</v>
      </c>
      <c r="M65" s="27">
        <f>SUM(M3:M64)</f>
        <v>844.48840000000018</v>
      </c>
      <c r="N65" s="28" t="s">
        <v>23</v>
      </c>
    </row>
    <row r="66" spans="1:14" x14ac:dyDescent="0.3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x14ac:dyDescent="0.3">
      <c r="A67" s="29"/>
      <c r="B67" s="30"/>
      <c r="C67" s="30"/>
      <c r="D67" s="30"/>
      <c r="E67" s="30"/>
      <c r="F67" s="30"/>
      <c r="G67" s="32" t="s">
        <v>24</v>
      </c>
      <c r="H67" s="30"/>
      <c r="I67" s="30"/>
      <c r="J67" s="30"/>
      <c r="K67" s="30"/>
      <c r="L67" s="30"/>
      <c r="M67" s="30"/>
      <c r="N67" s="31"/>
    </row>
    <row r="68" spans="1:14" ht="15" thickBot="1" x14ac:dyDescent="0.35">
      <c r="A68" s="29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1"/>
    </row>
    <row r="69" spans="1:14" ht="18.600000000000001" thickBot="1" x14ac:dyDescent="0.4">
      <c r="A69" s="33"/>
      <c r="B69" s="34"/>
      <c r="C69" s="34"/>
      <c r="D69" s="34"/>
      <c r="E69" s="35"/>
      <c r="F69" s="36"/>
      <c r="G69" s="30"/>
      <c r="H69" s="30"/>
      <c r="I69" s="30"/>
      <c r="J69" s="30"/>
      <c r="K69" s="30"/>
      <c r="L69" s="30"/>
      <c r="M69" s="30"/>
      <c r="N69" s="31"/>
    </row>
    <row r="70" spans="1:14" ht="15" thickBot="1" x14ac:dyDescent="0.35">
      <c r="A70" s="37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9"/>
    </row>
  </sheetData>
  <mergeCells count="2">
    <mergeCell ref="A1:N1"/>
    <mergeCell ref="A65:D65"/>
  </mergeCells>
  <pageMargins left="0.7" right="0.7" top="0.75" bottom="0.75" header="0.3" footer="0.3"/>
  <pageSetup orientation="portrait" horizontalDpi="3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67"/>
  <sheetViews>
    <sheetView topLeftCell="A46" workbookViewId="0">
      <selection activeCell="L62" sqref="L62"/>
    </sheetView>
  </sheetViews>
  <sheetFormatPr defaultRowHeight="14.4" x14ac:dyDescent="0.3"/>
  <cols>
    <col min="1" max="1" width="10.88671875" style="8" customWidth="1"/>
    <col min="2" max="2" width="10.109375" style="8" customWidth="1"/>
    <col min="3" max="3" width="13.6640625" style="8" customWidth="1"/>
    <col min="4" max="4" width="9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61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50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78</v>
      </c>
      <c r="D3" s="174">
        <v>8</v>
      </c>
      <c r="E3" s="172">
        <v>2</v>
      </c>
      <c r="F3" s="174">
        <v>16</v>
      </c>
      <c r="G3" s="173" t="s">
        <v>78</v>
      </c>
      <c r="H3" s="175">
        <v>1</v>
      </c>
      <c r="I3" s="176">
        <v>8</v>
      </c>
      <c r="J3" s="176">
        <f t="shared" ref="J3:J5" si="0">I3-F3</f>
        <v>-8</v>
      </c>
      <c r="K3" s="177">
        <v>6</v>
      </c>
      <c r="L3" s="178">
        <f>SUM(I3*K3)</f>
        <v>48</v>
      </c>
      <c r="M3" s="179">
        <f t="shared" ref="M3:M5" si="1">SUM(I3*K3*1.09)</f>
        <v>52.320000000000007</v>
      </c>
      <c r="N3" s="180" t="s">
        <v>89</v>
      </c>
    </row>
    <row r="4" spans="1:21" s="70" customFormat="1" ht="17.25" customHeight="1" x14ac:dyDescent="0.3">
      <c r="A4" s="171"/>
      <c r="B4" s="172"/>
      <c r="C4" s="173" t="s">
        <v>79</v>
      </c>
      <c r="D4" s="174">
        <v>8</v>
      </c>
      <c r="E4" s="172">
        <v>2</v>
      </c>
      <c r="F4" s="174">
        <v>16</v>
      </c>
      <c r="G4" s="173" t="s">
        <v>79</v>
      </c>
      <c r="H4" s="175">
        <v>2</v>
      </c>
      <c r="I4" s="176">
        <v>12</v>
      </c>
      <c r="J4" s="176">
        <f t="shared" si="0"/>
        <v>-4</v>
      </c>
      <c r="K4" s="177">
        <v>6</v>
      </c>
      <c r="L4" s="178">
        <f t="shared" ref="L4:L5" si="2">SUM(I4*K4)</f>
        <v>72</v>
      </c>
      <c r="M4" s="179">
        <f t="shared" si="1"/>
        <v>78.48</v>
      </c>
      <c r="N4" s="180" t="s">
        <v>135</v>
      </c>
    </row>
    <row r="5" spans="1:21" s="70" customFormat="1" ht="17.25" customHeight="1" x14ac:dyDescent="0.3">
      <c r="A5" s="171"/>
      <c r="B5" s="181"/>
      <c r="C5" s="173" t="s">
        <v>80</v>
      </c>
      <c r="D5" s="174">
        <v>8</v>
      </c>
      <c r="E5" s="172">
        <v>2</v>
      </c>
      <c r="F5" s="174">
        <v>16</v>
      </c>
      <c r="G5" s="173" t="s">
        <v>80</v>
      </c>
      <c r="H5" s="175">
        <v>1</v>
      </c>
      <c r="I5" s="176">
        <v>8</v>
      </c>
      <c r="J5" s="176">
        <f t="shared" si="0"/>
        <v>-8</v>
      </c>
      <c r="K5" s="177">
        <v>6</v>
      </c>
      <c r="L5" s="178">
        <f t="shared" si="2"/>
        <v>48</v>
      </c>
      <c r="M5" s="179">
        <f t="shared" si="1"/>
        <v>52.320000000000007</v>
      </c>
      <c r="N5" s="180" t="s">
        <v>86</v>
      </c>
    </row>
    <row r="6" spans="1:21" ht="17.25" customHeight="1" x14ac:dyDescent="0.3">
      <c r="A6" s="182"/>
      <c r="B6" s="184"/>
      <c r="C6" s="184"/>
      <c r="D6" s="185"/>
      <c r="E6" s="183"/>
      <c r="F6" s="183"/>
      <c r="G6" s="184"/>
      <c r="H6" s="186"/>
      <c r="I6" s="187"/>
      <c r="J6" s="187"/>
      <c r="K6" s="188"/>
      <c r="L6" s="189"/>
      <c r="M6" s="190"/>
      <c r="N6" s="191"/>
    </row>
    <row r="7" spans="1:21" s="70" customFormat="1" ht="17.25" customHeight="1" x14ac:dyDescent="0.3">
      <c r="A7" s="171">
        <v>42770</v>
      </c>
      <c r="B7" s="72" t="s">
        <v>17</v>
      </c>
      <c r="C7" s="173" t="s">
        <v>78</v>
      </c>
      <c r="D7" s="174">
        <v>8</v>
      </c>
      <c r="E7" s="172">
        <v>2</v>
      </c>
      <c r="F7" s="174">
        <v>16</v>
      </c>
      <c r="G7" s="173" t="s">
        <v>78</v>
      </c>
      <c r="H7" s="175">
        <v>1</v>
      </c>
      <c r="I7" s="176">
        <v>8</v>
      </c>
      <c r="J7" s="176">
        <f t="shared" ref="J7:J9" si="3">I7-F7</f>
        <v>-8</v>
      </c>
      <c r="K7" s="177">
        <v>6</v>
      </c>
      <c r="L7" s="178">
        <f>SUM(I7*K7)</f>
        <v>48</v>
      </c>
      <c r="M7" s="179">
        <f t="shared" ref="M7:M9" si="4">SUM(I7*K7*1.09)</f>
        <v>52.320000000000007</v>
      </c>
      <c r="N7" s="180" t="s">
        <v>86</v>
      </c>
    </row>
    <row r="8" spans="1:21" s="70" customFormat="1" ht="17.25" customHeight="1" x14ac:dyDescent="0.3">
      <c r="A8" s="171"/>
      <c r="B8" s="181"/>
      <c r="C8" s="173" t="s">
        <v>79</v>
      </c>
      <c r="D8" s="174">
        <v>8</v>
      </c>
      <c r="E8" s="172">
        <v>2</v>
      </c>
      <c r="F8" s="174">
        <v>16</v>
      </c>
      <c r="G8" s="173" t="s">
        <v>130</v>
      </c>
      <c r="H8" s="175">
        <v>1</v>
      </c>
      <c r="I8" s="176">
        <v>8</v>
      </c>
      <c r="J8" s="176">
        <f t="shared" si="3"/>
        <v>-8</v>
      </c>
      <c r="K8" s="177">
        <v>6</v>
      </c>
      <c r="L8" s="178">
        <f t="shared" ref="L8:L9" si="5">SUM(I8*K8)</f>
        <v>48</v>
      </c>
      <c r="M8" s="179">
        <f t="shared" si="4"/>
        <v>52.320000000000007</v>
      </c>
      <c r="N8" s="180" t="s">
        <v>86</v>
      </c>
      <c r="O8" s="73"/>
      <c r="P8" s="73"/>
      <c r="Q8" s="73"/>
      <c r="R8" s="73"/>
      <c r="S8" s="73"/>
      <c r="T8" s="73"/>
      <c r="U8" s="73"/>
    </row>
    <row r="9" spans="1:21" s="70" customFormat="1" ht="17.25" customHeight="1" x14ac:dyDescent="0.3">
      <c r="A9" s="171"/>
      <c r="B9" s="181"/>
      <c r="C9" s="173" t="s">
        <v>80</v>
      </c>
      <c r="D9" s="174">
        <v>8</v>
      </c>
      <c r="E9" s="172">
        <v>2</v>
      </c>
      <c r="F9" s="174">
        <v>16</v>
      </c>
      <c r="G9" s="173" t="s">
        <v>131</v>
      </c>
      <c r="H9" s="175">
        <v>2</v>
      </c>
      <c r="I9" s="176">
        <v>10</v>
      </c>
      <c r="J9" s="176">
        <f t="shared" si="3"/>
        <v>-6</v>
      </c>
      <c r="K9" s="177">
        <v>6</v>
      </c>
      <c r="L9" s="178">
        <f t="shared" si="5"/>
        <v>60</v>
      </c>
      <c r="M9" s="179">
        <f t="shared" si="4"/>
        <v>65.400000000000006</v>
      </c>
      <c r="N9" s="180" t="s">
        <v>141</v>
      </c>
      <c r="O9" s="73"/>
      <c r="P9" s="73"/>
      <c r="Q9" s="73"/>
      <c r="R9" s="73"/>
      <c r="S9" s="73"/>
      <c r="T9" s="73"/>
      <c r="U9" s="73"/>
    </row>
    <row r="10" spans="1:21" ht="17.25" customHeight="1" x14ac:dyDescent="0.3">
      <c r="A10" s="182"/>
      <c r="B10" s="183"/>
      <c r="C10" s="184"/>
      <c r="D10" s="185"/>
      <c r="E10" s="183"/>
      <c r="F10" s="183"/>
      <c r="G10" s="184"/>
      <c r="H10" s="186"/>
      <c r="I10" s="187"/>
      <c r="J10" s="187"/>
      <c r="K10" s="188"/>
      <c r="L10" s="189"/>
      <c r="M10" s="190"/>
      <c r="N10" s="191"/>
      <c r="O10" s="21"/>
      <c r="P10" s="21"/>
      <c r="Q10" s="21"/>
      <c r="R10" s="21"/>
      <c r="S10" s="21"/>
    </row>
    <row r="11" spans="1:21" s="70" customFormat="1" ht="17.25" customHeight="1" x14ac:dyDescent="0.3">
      <c r="A11" s="171">
        <v>42798</v>
      </c>
      <c r="B11" s="172" t="s">
        <v>18</v>
      </c>
      <c r="C11" s="173" t="s">
        <v>78</v>
      </c>
      <c r="D11" s="174">
        <v>8</v>
      </c>
      <c r="E11" s="172">
        <v>2</v>
      </c>
      <c r="F11" s="174">
        <v>16</v>
      </c>
      <c r="G11" s="173" t="s">
        <v>84</v>
      </c>
      <c r="H11" s="175">
        <v>1</v>
      </c>
      <c r="I11" s="176">
        <v>8</v>
      </c>
      <c r="J11" s="176">
        <f t="shared" ref="J11:J13" si="6">I11-F11</f>
        <v>-8</v>
      </c>
      <c r="K11" s="177">
        <v>6</v>
      </c>
      <c r="L11" s="178">
        <f>SUM(I11*K11)</f>
        <v>48</v>
      </c>
      <c r="M11" s="179">
        <f t="shared" ref="M11:M17" si="7">SUM(I11*K11*1.09)</f>
        <v>52.320000000000007</v>
      </c>
      <c r="N11" s="180" t="s">
        <v>89</v>
      </c>
      <c r="O11" s="73"/>
      <c r="P11" s="73"/>
      <c r="Q11" s="73"/>
      <c r="R11" s="73"/>
      <c r="S11" s="73"/>
    </row>
    <row r="12" spans="1:21" s="70" customFormat="1" ht="17.25" customHeight="1" x14ac:dyDescent="0.3">
      <c r="A12" s="171"/>
      <c r="B12" s="72"/>
      <c r="C12" s="173" t="s">
        <v>79</v>
      </c>
      <c r="D12" s="174">
        <v>8</v>
      </c>
      <c r="E12" s="172">
        <v>2</v>
      </c>
      <c r="F12" s="174">
        <v>16</v>
      </c>
      <c r="G12" s="173" t="s">
        <v>79</v>
      </c>
      <c r="H12" s="175">
        <v>1</v>
      </c>
      <c r="I12" s="176">
        <v>8</v>
      </c>
      <c r="J12" s="176">
        <f t="shared" si="6"/>
        <v>-8</v>
      </c>
      <c r="K12" s="177">
        <v>6</v>
      </c>
      <c r="L12" s="178">
        <f t="shared" ref="L12:L16" si="8">SUM(I12*K12)</f>
        <v>48</v>
      </c>
      <c r="M12" s="179">
        <f t="shared" si="7"/>
        <v>52.320000000000007</v>
      </c>
      <c r="N12" s="180" t="s">
        <v>89</v>
      </c>
      <c r="O12" s="73"/>
      <c r="P12" s="73"/>
      <c r="Q12" s="73"/>
      <c r="R12" s="73"/>
      <c r="S12" s="73"/>
    </row>
    <row r="13" spans="1:21" s="70" customFormat="1" ht="17.25" customHeight="1" x14ac:dyDescent="0.3">
      <c r="A13" s="171"/>
      <c r="B13" s="172"/>
      <c r="C13" s="173" t="s">
        <v>80</v>
      </c>
      <c r="D13" s="174">
        <v>8</v>
      </c>
      <c r="E13" s="172">
        <v>2</v>
      </c>
      <c r="F13" s="174">
        <v>16</v>
      </c>
      <c r="G13" s="173" t="s">
        <v>80</v>
      </c>
      <c r="H13" s="175">
        <v>1</v>
      </c>
      <c r="I13" s="176">
        <v>8</v>
      </c>
      <c r="J13" s="176">
        <f t="shared" si="6"/>
        <v>-8</v>
      </c>
      <c r="K13" s="177">
        <v>6</v>
      </c>
      <c r="L13" s="178">
        <f t="shared" si="8"/>
        <v>48</v>
      </c>
      <c r="M13" s="179">
        <f t="shared" si="7"/>
        <v>52.320000000000007</v>
      </c>
      <c r="N13" s="180" t="s">
        <v>89</v>
      </c>
    </row>
    <row r="14" spans="1:21" ht="17.25" customHeight="1" x14ac:dyDescent="0.3">
      <c r="A14" s="182"/>
      <c r="B14" s="193"/>
      <c r="C14" s="184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</row>
    <row r="15" spans="1:21" s="70" customFormat="1" ht="17.25" customHeight="1" x14ac:dyDescent="0.3">
      <c r="A15" s="171">
        <v>42829</v>
      </c>
      <c r="B15" s="172" t="s">
        <v>19</v>
      </c>
      <c r="C15" s="173" t="s">
        <v>78</v>
      </c>
      <c r="D15" s="174">
        <v>8</v>
      </c>
      <c r="E15" s="172">
        <v>2</v>
      </c>
      <c r="F15" s="174">
        <v>16</v>
      </c>
      <c r="G15" s="173" t="s">
        <v>78</v>
      </c>
      <c r="H15" s="175">
        <v>1</v>
      </c>
      <c r="I15" s="176">
        <v>8</v>
      </c>
      <c r="J15" s="176">
        <f t="shared" ref="J15:J17" si="9">I15-F15</f>
        <v>-8</v>
      </c>
      <c r="K15" s="177">
        <v>6</v>
      </c>
      <c r="L15" s="178">
        <f t="shared" si="8"/>
        <v>48</v>
      </c>
      <c r="M15" s="179">
        <f t="shared" si="7"/>
        <v>52.320000000000007</v>
      </c>
      <c r="N15" s="180" t="s">
        <v>86</v>
      </c>
    </row>
    <row r="16" spans="1:21" s="70" customFormat="1" ht="17.25" customHeight="1" x14ac:dyDescent="0.3">
      <c r="A16" s="171"/>
      <c r="B16" s="172"/>
      <c r="C16" s="173" t="s">
        <v>79</v>
      </c>
      <c r="D16" s="174">
        <v>8</v>
      </c>
      <c r="E16" s="172">
        <v>2</v>
      </c>
      <c r="F16" s="174">
        <v>16</v>
      </c>
      <c r="G16" s="173" t="s">
        <v>79</v>
      </c>
      <c r="H16" s="175">
        <v>2</v>
      </c>
      <c r="I16" s="176">
        <v>16</v>
      </c>
      <c r="J16" s="176">
        <f t="shared" si="9"/>
        <v>0</v>
      </c>
      <c r="K16" s="177">
        <v>6</v>
      </c>
      <c r="L16" s="178">
        <f t="shared" si="8"/>
        <v>96</v>
      </c>
      <c r="M16" s="179">
        <f t="shared" si="7"/>
        <v>104.64000000000001</v>
      </c>
      <c r="N16" s="180" t="s">
        <v>87</v>
      </c>
      <c r="O16" s="73"/>
      <c r="P16" s="73"/>
      <c r="Q16" s="73"/>
      <c r="R16" s="73"/>
    </row>
    <row r="17" spans="1:14" s="70" customFormat="1" ht="17.25" customHeight="1" x14ac:dyDescent="0.3">
      <c r="A17" s="171"/>
      <c r="B17" s="72"/>
      <c r="C17" s="173" t="s">
        <v>80</v>
      </c>
      <c r="D17" s="174">
        <v>8</v>
      </c>
      <c r="E17" s="172">
        <v>2</v>
      </c>
      <c r="F17" s="174">
        <v>16</v>
      </c>
      <c r="G17" s="173" t="s">
        <v>80</v>
      </c>
      <c r="H17" s="175">
        <v>1</v>
      </c>
      <c r="I17" s="176">
        <v>8</v>
      </c>
      <c r="J17" s="176">
        <f t="shared" si="9"/>
        <v>-8</v>
      </c>
      <c r="K17" s="177">
        <v>6</v>
      </c>
      <c r="L17" s="178">
        <f>SUM(I17*K17)</f>
        <v>48</v>
      </c>
      <c r="M17" s="179">
        <f t="shared" si="7"/>
        <v>52.320000000000007</v>
      </c>
      <c r="N17" s="180" t="s">
        <v>89</v>
      </c>
    </row>
    <row r="18" spans="1:14" ht="17.25" customHeight="1" x14ac:dyDescent="0.3">
      <c r="A18" s="182"/>
      <c r="B18" s="193"/>
      <c r="C18" s="184"/>
      <c r="D18" s="185"/>
      <c r="E18" s="183"/>
      <c r="F18" s="183"/>
      <c r="G18" s="184"/>
      <c r="H18" s="186"/>
      <c r="I18" s="187"/>
      <c r="J18" s="187"/>
      <c r="K18" s="188"/>
      <c r="L18" s="189"/>
      <c r="M18" s="190"/>
      <c r="N18" s="191"/>
    </row>
    <row r="19" spans="1:14" s="70" customFormat="1" ht="17.25" customHeight="1" x14ac:dyDescent="0.3">
      <c r="A19" s="171">
        <v>42859</v>
      </c>
      <c r="B19" s="172" t="s">
        <v>20</v>
      </c>
      <c r="C19" s="173" t="s">
        <v>78</v>
      </c>
      <c r="D19" s="174">
        <v>8</v>
      </c>
      <c r="E19" s="172">
        <v>2</v>
      </c>
      <c r="F19" s="174">
        <v>16</v>
      </c>
      <c r="G19" s="173" t="s">
        <v>78</v>
      </c>
      <c r="H19" s="175">
        <v>1</v>
      </c>
      <c r="I19" s="176">
        <v>8</v>
      </c>
      <c r="J19" s="176">
        <f t="shared" ref="J19:J21" si="10">I19-F19</f>
        <v>-8</v>
      </c>
      <c r="K19" s="177">
        <v>6</v>
      </c>
      <c r="L19" s="178">
        <f>SUM(I19*K19)</f>
        <v>48</v>
      </c>
      <c r="M19" s="179">
        <f t="shared" ref="M19:M45" si="11">SUM(I19*K19*1.09)</f>
        <v>52.320000000000007</v>
      </c>
      <c r="N19" s="180" t="s">
        <v>89</v>
      </c>
    </row>
    <row r="20" spans="1:14" s="70" customFormat="1" ht="17.25" customHeight="1" x14ac:dyDescent="0.3">
      <c r="A20" s="171"/>
      <c r="B20" s="181"/>
      <c r="C20" s="173" t="s">
        <v>79</v>
      </c>
      <c r="D20" s="174">
        <v>8</v>
      </c>
      <c r="E20" s="172">
        <v>2</v>
      </c>
      <c r="F20" s="174">
        <v>16</v>
      </c>
      <c r="G20" s="173" t="s">
        <v>79</v>
      </c>
      <c r="H20" s="175">
        <v>1</v>
      </c>
      <c r="I20" s="176">
        <v>8</v>
      </c>
      <c r="J20" s="176">
        <f t="shared" si="10"/>
        <v>-8</v>
      </c>
      <c r="K20" s="177">
        <v>6</v>
      </c>
      <c r="L20" s="178">
        <f t="shared" ref="L20:L21" si="12">SUM(I20*K20)</f>
        <v>48</v>
      </c>
      <c r="M20" s="179">
        <f t="shared" si="11"/>
        <v>52.320000000000007</v>
      </c>
      <c r="N20" s="180" t="s">
        <v>125</v>
      </c>
    </row>
    <row r="21" spans="1:14" s="70" customFormat="1" ht="17.25" customHeight="1" x14ac:dyDescent="0.3">
      <c r="A21" s="171"/>
      <c r="B21" s="181"/>
      <c r="C21" s="173" t="s">
        <v>80</v>
      </c>
      <c r="D21" s="174">
        <v>8</v>
      </c>
      <c r="E21" s="172">
        <v>2</v>
      </c>
      <c r="F21" s="174">
        <v>16</v>
      </c>
      <c r="G21" s="173" t="s">
        <v>80</v>
      </c>
      <c r="H21" s="175">
        <v>2</v>
      </c>
      <c r="I21" s="176">
        <v>10</v>
      </c>
      <c r="J21" s="176">
        <f t="shared" si="10"/>
        <v>-6</v>
      </c>
      <c r="K21" s="177">
        <v>6</v>
      </c>
      <c r="L21" s="178">
        <f t="shared" si="12"/>
        <v>60</v>
      </c>
      <c r="M21" s="179">
        <f t="shared" si="11"/>
        <v>65.400000000000006</v>
      </c>
      <c r="N21" s="180" t="s">
        <v>115</v>
      </c>
    </row>
    <row r="22" spans="1:14" ht="17.25" customHeight="1" x14ac:dyDescent="0.3">
      <c r="A22" s="182"/>
      <c r="B22" s="192"/>
      <c r="C22" s="184"/>
      <c r="D22" s="185"/>
      <c r="E22" s="183"/>
      <c r="F22" s="183"/>
      <c r="G22" s="184"/>
      <c r="H22" s="186"/>
      <c r="I22" s="187"/>
      <c r="J22" s="187"/>
      <c r="K22" s="188"/>
      <c r="L22" s="189"/>
      <c r="M22" s="190"/>
      <c r="N22" s="191"/>
    </row>
    <row r="23" spans="1:14" ht="17.25" customHeight="1" x14ac:dyDescent="0.3">
      <c r="A23" s="171">
        <v>42890</v>
      </c>
      <c r="B23" s="181" t="s">
        <v>21</v>
      </c>
      <c r="C23" s="173" t="s">
        <v>78</v>
      </c>
      <c r="D23" s="174">
        <v>8</v>
      </c>
      <c r="E23" s="172">
        <v>2</v>
      </c>
      <c r="F23" s="174">
        <v>16</v>
      </c>
      <c r="G23" s="173" t="s">
        <v>78</v>
      </c>
      <c r="H23" s="175">
        <v>1</v>
      </c>
      <c r="I23" s="176">
        <v>8</v>
      </c>
      <c r="J23" s="176">
        <f t="shared" ref="J23:J25" si="13">I23-F23</f>
        <v>-8</v>
      </c>
      <c r="K23" s="177">
        <v>6</v>
      </c>
      <c r="L23" s="178">
        <f>SUM(I23*K23)</f>
        <v>48</v>
      </c>
      <c r="M23" s="179">
        <f t="shared" si="11"/>
        <v>52.320000000000007</v>
      </c>
      <c r="N23" s="180" t="s">
        <v>167</v>
      </c>
    </row>
    <row r="24" spans="1:14" ht="17.25" customHeight="1" x14ac:dyDescent="0.3">
      <c r="A24" s="171"/>
      <c r="B24" s="181"/>
      <c r="C24" s="173" t="s">
        <v>79</v>
      </c>
      <c r="D24" s="174">
        <v>8</v>
      </c>
      <c r="E24" s="172">
        <v>2</v>
      </c>
      <c r="F24" s="174">
        <v>16</v>
      </c>
      <c r="G24" s="173" t="s">
        <v>79</v>
      </c>
      <c r="H24" s="175">
        <v>2</v>
      </c>
      <c r="I24" s="176">
        <v>12</v>
      </c>
      <c r="J24" s="176">
        <f t="shared" si="13"/>
        <v>-4</v>
      </c>
      <c r="K24" s="177">
        <v>6</v>
      </c>
      <c r="L24" s="178">
        <f t="shared" ref="L24:L25" si="14">SUM(I24*K24)</f>
        <v>72</v>
      </c>
      <c r="M24" s="179">
        <f t="shared" si="11"/>
        <v>78.48</v>
      </c>
      <c r="N24" s="180" t="s">
        <v>95</v>
      </c>
    </row>
    <row r="25" spans="1:14" ht="17.25" customHeight="1" x14ac:dyDescent="0.3">
      <c r="A25" s="171"/>
      <c r="B25" s="181"/>
      <c r="C25" s="173" t="s">
        <v>80</v>
      </c>
      <c r="D25" s="174">
        <v>8</v>
      </c>
      <c r="E25" s="172">
        <v>2</v>
      </c>
      <c r="F25" s="174">
        <v>16</v>
      </c>
      <c r="G25" s="173" t="s">
        <v>80</v>
      </c>
      <c r="H25" s="175">
        <v>2</v>
      </c>
      <c r="I25" s="176">
        <v>16</v>
      </c>
      <c r="J25" s="176">
        <f t="shared" si="13"/>
        <v>0</v>
      </c>
      <c r="K25" s="177">
        <v>6</v>
      </c>
      <c r="L25" s="178">
        <f t="shared" si="14"/>
        <v>96</v>
      </c>
      <c r="M25" s="179">
        <f t="shared" si="11"/>
        <v>104.64000000000001</v>
      </c>
      <c r="N25" s="180" t="s">
        <v>87</v>
      </c>
    </row>
    <row r="26" spans="1:14" ht="17.25" customHeight="1" x14ac:dyDescent="0.3">
      <c r="A26" s="182"/>
      <c r="B26" s="192"/>
      <c r="C26" s="184"/>
      <c r="D26" s="185"/>
      <c r="E26" s="183"/>
      <c r="F26" s="183"/>
      <c r="G26" s="184"/>
      <c r="H26" s="186"/>
      <c r="I26" s="187"/>
      <c r="J26" s="187"/>
      <c r="K26" s="188"/>
      <c r="L26" s="189"/>
      <c r="M26" s="190"/>
      <c r="N26" s="191"/>
    </row>
    <row r="27" spans="1:14" ht="17.25" customHeight="1" x14ac:dyDescent="0.3">
      <c r="A27" s="171">
        <v>42920</v>
      </c>
      <c r="B27" s="181" t="s">
        <v>22</v>
      </c>
      <c r="C27" s="173" t="s">
        <v>78</v>
      </c>
      <c r="D27" s="174">
        <v>8</v>
      </c>
      <c r="E27" s="172">
        <v>2</v>
      </c>
      <c r="F27" s="174">
        <v>16</v>
      </c>
      <c r="G27" s="173" t="s">
        <v>78</v>
      </c>
      <c r="H27" s="175">
        <v>1</v>
      </c>
      <c r="I27" s="176">
        <v>8</v>
      </c>
      <c r="J27" s="176">
        <f t="shared" ref="J27:J29" si="15">I27-F27</f>
        <v>-8</v>
      </c>
      <c r="K27" s="177">
        <v>6</v>
      </c>
      <c r="L27" s="178">
        <f>SUM(I27*K27)</f>
        <v>48</v>
      </c>
      <c r="M27" s="179">
        <f t="shared" si="11"/>
        <v>52.320000000000007</v>
      </c>
      <c r="N27" s="180" t="s">
        <v>86</v>
      </c>
    </row>
    <row r="28" spans="1:14" ht="17.25" customHeight="1" x14ac:dyDescent="0.3">
      <c r="A28" s="171"/>
      <c r="B28" s="181"/>
      <c r="C28" s="173" t="s">
        <v>79</v>
      </c>
      <c r="D28" s="174">
        <v>8</v>
      </c>
      <c r="E28" s="172">
        <v>2</v>
      </c>
      <c r="F28" s="174">
        <v>16</v>
      </c>
      <c r="G28" s="173" t="s">
        <v>79</v>
      </c>
      <c r="H28" s="175">
        <v>1</v>
      </c>
      <c r="I28" s="176">
        <v>8</v>
      </c>
      <c r="J28" s="176">
        <f t="shared" si="15"/>
        <v>-8</v>
      </c>
      <c r="K28" s="177">
        <v>6</v>
      </c>
      <c r="L28" s="178">
        <f t="shared" ref="L28:L29" si="16">SUM(I28*K28)</f>
        <v>48</v>
      </c>
      <c r="M28" s="179">
        <f t="shared" si="11"/>
        <v>52.320000000000007</v>
      </c>
      <c r="N28" s="180" t="s">
        <v>86</v>
      </c>
    </row>
    <row r="29" spans="1:14" ht="15.75" customHeight="1" x14ac:dyDescent="0.3">
      <c r="A29" s="171"/>
      <c r="B29" s="181"/>
      <c r="C29" s="173" t="s">
        <v>80</v>
      </c>
      <c r="D29" s="174">
        <v>8</v>
      </c>
      <c r="E29" s="172">
        <v>2</v>
      </c>
      <c r="F29" s="174">
        <v>16</v>
      </c>
      <c r="G29" s="173" t="s">
        <v>80</v>
      </c>
      <c r="H29" s="175">
        <v>1</v>
      </c>
      <c r="I29" s="176">
        <v>8</v>
      </c>
      <c r="J29" s="176">
        <f t="shared" si="15"/>
        <v>-8</v>
      </c>
      <c r="K29" s="177">
        <v>6</v>
      </c>
      <c r="L29" s="178">
        <f t="shared" si="16"/>
        <v>48</v>
      </c>
      <c r="M29" s="179">
        <f t="shared" si="11"/>
        <v>52.320000000000007</v>
      </c>
      <c r="N29" s="180" t="s">
        <v>86</v>
      </c>
    </row>
    <row r="30" spans="1:14" ht="17.25" customHeight="1" x14ac:dyDescent="0.3">
      <c r="A30" s="182"/>
      <c r="B30" s="192"/>
      <c r="C30" s="184"/>
      <c r="D30" s="185"/>
      <c r="E30" s="183"/>
      <c r="F30" s="183"/>
      <c r="G30" s="184"/>
      <c r="H30" s="186"/>
      <c r="I30" s="187"/>
      <c r="J30" s="187"/>
      <c r="K30" s="188"/>
      <c r="L30" s="189"/>
      <c r="M30" s="190"/>
      <c r="N30" s="191"/>
    </row>
    <row r="31" spans="1:14" ht="15.75" customHeight="1" x14ac:dyDescent="0.3">
      <c r="A31" s="171">
        <v>42951</v>
      </c>
      <c r="B31" s="181" t="s">
        <v>15</v>
      </c>
      <c r="C31" s="173" t="s">
        <v>78</v>
      </c>
      <c r="D31" s="174">
        <v>8</v>
      </c>
      <c r="E31" s="172">
        <v>2</v>
      </c>
      <c r="F31" s="174">
        <v>16</v>
      </c>
      <c r="G31" s="173" t="s">
        <v>78</v>
      </c>
      <c r="H31" s="175">
        <v>1</v>
      </c>
      <c r="I31" s="176">
        <v>8</v>
      </c>
      <c r="J31" s="176">
        <f t="shared" ref="J31:J33" si="17">I31-F31</f>
        <v>-8</v>
      </c>
      <c r="K31" s="177">
        <v>6</v>
      </c>
      <c r="L31" s="178">
        <f>SUM(I31*K31)</f>
        <v>48</v>
      </c>
      <c r="M31" s="179">
        <f t="shared" si="11"/>
        <v>52.320000000000007</v>
      </c>
      <c r="N31" s="180" t="s">
        <v>86</v>
      </c>
    </row>
    <row r="32" spans="1:14" ht="17.25" customHeight="1" x14ac:dyDescent="0.3">
      <c r="A32" s="171"/>
      <c r="B32" s="181"/>
      <c r="C32" s="173" t="s">
        <v>79</v>
      </c>
      <c r="D32" s="174">
        <v>8</v>
      </c>
      <c r="E32" s="172">
        <v>2</v>
      </c>
      <c r="F32" s="174">
        <v>16</v>
      </c>
      <c r="G32" s="173" t="s">
        <v>79</v>
      </c>
      <c r="H32" s="175">
        <v>1</v>
      </c>
      <c r="I32" s="176">
        <v>8</v>
      </c>
      <c r="J32" s="176">
        <f t="shared" si="17"/>
        <v>-8</v>
      </c>
      <c r="K32" s="177">
        <v>6</v>
      </c>
      <c r="L32" s="178">
        <f t="shared" ref="L32:L45" si="18">SUM(I32*K32)</f>
        <v>48</v>
      </c>
      <c r="M32" s="179">
        <f t="shared" si="11"/>
        <v>52.320000000000007</v>
      </c>
      <c r="N32" s="180" t="s">
        <v>86</v>
      </c>
    </row>
    <row r="33" spans="1:14" ht="17.25" customHeight="1" x14ac:dyDescent="0.3">
      <c r="A33" s="171"/>
      <c r="B33" s="181"/>
      <c r="C33" s="173" t="s">
        <v>80</v>
      </c>
      <c r="D33" s="174">
        <v>8</v>
      </c>
      <c r="E33" s="172">
        <v>2</v>
      </c>
      <c r="F33" s="174">
        <v>16</v>
      </c>
      <c r="G33" s="173" t="s">
        <v>80</v>
      </c>
      <c r="H33" s="175">
        <v>2</v>
      </c>
      <c r="I33" s="176">
        <v>10</v>
      </c>
      <c r="J33" s="176">
        <f t="shared" si="17"/>
        <v>-6</v>
      </c>
      <c r="K33" s="177">
        <v>6</v>
      </c>
      <c r="L33" s="178">
        <f t="shared" si="18"/>
        <v>60</v>
      </c>
      <c r="M33" s="179">
        <f t="shared" si="11"/>
        <v>65.400000000000006</v>
      </c>
      <c r="N33" s="180" t="s">
        <v>174</v>
      </c>
    </row>
    <row r="34" spans="1:14" ht="15.75" customHeight="1" x14ac:dyDescent="0.3">
      <c r="A34" s="182"/>
      <c r="B34" s="192"/>
      <c r="C34" s="184"/>
      <c r="D34" s="185"/>
      <c r="E34" s="183"/>
      <c r="F34" s="183"/>
      <c r="G34" s="184"/>
      <c r="H34" s="186"/>
      <c r="I34" s="187"/>
      <c r="J34" s="187"/>
      <c r="K34" s="188"/>
      <c r="L34" s="189"/>
      <c r="M34" s="190"/>
      <c r="N34" s="191"/>
    </row>
    <row r="35" spans="1:14" ht="17.25" customHeight="1" x14ac:dyDescent="0.3">
      <c r="A35" s="171">
        <v>42982</v>
      </c>
      <c r="B35" s="181" t="s">
        <v>17</v>
      </c>
      <c r="C35" s="173" t="s">
        <v>78</v>
      </c>
      <c r="D35" s="174">
        <v>8</v>
      </c>
      <c r="E35" s="172">
        <v>2</v>
      </c>
      <c r="F35" s="174">
        <v>16</v>
      </c>
      <c r="G35" s="173" t="s">
        <v>78</v>
      </c>
      <c r="H35" s="175">
        <v>1</v>
      </c>
      <c r="I35" s="176">
        <v>8</v>
      </c>
      <c r="J35" s="176">
        <f t="shared" ref="J35:J37" si="19">I35-F35</f>
        <v>-8</v>
      </c>
      <c r="K35" s="177">
        <v>6</v>
      </c>
      <c r="L35" s="178">
        <f t="shared" si="18"/>
        <v>48</v>
      </c>
      <c r="M35" s="179">
        <f t="shared" si="11"/>
        <v>52.320000000000007</v>
      </c>
      <c r="N35" s="180" t="s">
        <v>89</v>
      </c>
    </row>
    <row r="36" spans="1:14" ht="17.25" customHeight="1" x14ac:dyDescent="0.3">
      <c r="A36" s="171"/>
      <c r="B36" s="181"/>
      <c r="C36" s="173" t="s">
        <v>79</v>
      </c>
      <c r="D36" s="174">
        <v>8</v>
      </c>
      <c r="E36" s="172">
        <v>2</v>
      </c>
      <c r="F36" s="174">
        <v>16</v>
      </c>
      <c r="G36" s="173" t="s">
        <v>79</v>
      </c>
      <c r="H36" s="175">
        <v>2</v>
      </c>
      <c r="I36" s="176">
        <v>12</v>
      </c>
      <c r="J36" s="176">
        <f t="shared" si="19"/>
        <v>-4</v>
      </c>
      <c r="K36" s="177">
        <v>6</v>
      </c>
      <c r="L36" s="178">
        <f t="shared" si="18"/>
        <v>72</v>
      </c>
      <c r="M36" s="179">
        <f t="shared" si="11"/>
        <v>78.48</v>
      </c>
      <c r="N36" s="180" t="s">
        <v>95</v>
      </c>
    </row>
    <row r="37" spans="1:14" ht="15.75" customHeight="1" x14ac:dyDescent="0.3">
      <c r="A37" s="171"/>
      <c r="B37" s="181"/>
      <c r="C37" s="173" t="s">
        <v>80</v>
      </c>
      <c r="D37" s="174">
        <v>8</v>
      </c>
      <c r="E37" s="172">
        <v>2</v>
      </c>
      <c r="F37" s="174">
        <v>16</v>
      </c>
      <c r="G37" s="173" t="s">
        <v>80</v>
      </c>
      <c r="H37" s="175">
        <v>1</v>
      </c>
      <c r="I37" s="176">
        <v>8</v>
      </c>
      <c r="J37" s="176">
        <f t="shared" si="19"/>
        <v>-8</v>
      </c>
      <c r="K37" s="177">
        <v>6</v>
      </c>
      <c r="L37" s="178">
        <f t="shared" si="18"/>
        <v>48</v>
      </c>
      <c r="M37" s="179">
        <f t="shared" si="11"/>
        <v>52.320000000000007</v>
      </c>
      <c r="N37" s="180" t="s">
        <v>86</v>
      </c>
    </row>
    <row r="38" spans="1:14" ht="17.25" customHeight="1" x14ac:dyDescent="0.3">
      <c r="A38" s="182"/>
      <c r="B38" s="192"/>
      <c r="C38" s="184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4" x14ac:dyDescent="0.3">
      <c r="A39" s="171">
        <v>43012</v>
      </c>
      <c r="B39" s="181" t="s">
        <v>18</v>
      </c>
      <c r="C39" s="173" t="s">
        <v>78</v>
      </c>
      <c r="D39" s="174">
        <v>8</v>
      </c>
      <c r="E39" s="172">
        <v>2</v>
      </c>
      <c r="F39" s="174">
        <v>16</v>
      </c>
      <c r="G39" s="173" t="s">
        <v>78</v>
      </c>
      <c r="H39" s="175">
        <v>1</v>
      </c>
      <c r="I39" s="176">
        <v>8</v>
      </c>
      <c r="J39" s="176">
        <f t="shared" ref="J39:J41" si="20">I39-F39</f>
        <v>-8</v>
      </c>
      <c r="K39" s="177">
        <v>6</v>
      </c>
      <c r="L39" s="178">
        <f t="shared" si="18"/>
        <v>48</v>
      </c>
      <c r="M39" s="179">
        <f t="shared" si="11"/>
        <v>52.320000000000007</v>
      </c>
      <c r="N39" s="180" t="s">
        <v>86</v>
      </c>
    </row>
    <row r="40" spans="1:14" x14ac:dyDescent="0.3">
      <c r="A40" s="171"/>
      <c r="B40" s="181"/>
      <c r="C40" s="173" t="s">
        <v>79</v>
      </c>
      <c r="D40" s="174">
        <v>8</v>
      </c>
      <c r="E40" s="172">
        <v>2</v>
      </c>
      <c r="F40" s="174">
        <v>16</v>
      </c>
      <c r="G40" s="173" t="s">
        <v>79</v>
      </c>
      <c r="H40" s="175">
        <v>1</v>
      </c>
      <c r="I40" s="176">
        <v>8</v>
      </c>
      <c r="J40" s="176">
        <f t="shared" si="20"/>
        <v>-8</v>
      </c>
      <c r="K40" s="177">
        <v>6</v>
      </c>
      <c r="L40" s="178">
        <f t="shared" si="18"/>
        <v>48</v>
      </c>
      <c r="M40" s="179">
        <f t="shared" si="11"/>
        <v>52.320000000000007</v>
      </c>
      <c r="N40" s="180" t="s">
        <v>89</v>
      </c>
    </row>
    <row r="41" spans="1:14" x14ac:dyDescent="0.3">
      <c r="A41" s="171"/>
      <c r="B41" s="181"/>
      <c r="C41" s="173" t="s">
        <v>80</v>
      </c>
      <c r="D41" s="174">
        <v>8</v>
      </c>
      <c r="E41" s="172">
        <v>2</v>
      </c>
      <c r="F41" s="174">
        <v>16</v>
      </c>
      <c r="G41" s="173" t="s">
        <v>80</v>
      </c>
      <c r="H41" s="175">
        <v>1</v>
      </c>
      <c r="I41" s="176">
        <v>8</v>
      </c>
      <c r="J41" s="176">
        <f t="shared" si="20"/>
        <v>-8</v>
      </c>
      <c r="K41" s="177">
        <v>6</v>
      </c>
      <c r="L41" s="178">
        <f t="shared" si="18"/>
        <v>48</v>
      </c>
      <c r="M41" s="179">
        <f t="shared" si="11"/>
        <v>52.320000000000007</v>
      </c>
      <c r="N41" s="180" t="s">
        <v>89</v>
      </c>
    </row>
    <row r="42" spans="1:14" x14ac:dyDescent="0.3">
      <c r="A42" s="182"/>
      <c r="B42" s="192"/>
      <c r="C42" s="184"/>
      <c r="D42" s="185"/>
      <c r="E42" s="183"/>
      <c r="F42" s="183"/>
      <c r="G42" s="184"/>
      <c r="H42" s="186"/>
      <c r="I42" s="187"/>
      <c r="J42" s="187"/>
      <c r="K42" s="188"/>
      <c r="L42" s="189"/>
      <c r="M42" s="190"/>
      <c r="N42" s="191"/>
    </row>
    <row r="43" spans="1:14" x14ac:dyDescent="0.3">
      <c r="A43" s="171">
        <v>43043</v>
      </c>
      <c r="B43" s="181" t="s">
        <v>19</v>
      </c>
      <c r="C43" s="173" t="s">
        <v>78</v>
      </c>
      <c r="D43" s="174">
        <v>8</v>
      </c>
      <c r="E43" s="172">
        <v>2</v>
      </c>
      <c r="F43" s="174">
        <v>16</v>
      </c>
      <c r="G43" s="173" t="s">
        <v>78</v>
      </c>
      <c r="H43" s="175">
        <v>1</v>
      </c>
      <c r="I43" s="176">
        <v>8</v>
      </c>
      <c r="J43" s="176">
        <f t="shared" ref="J43:J45" si="21">I43-F43</f>
        <v>-8</v>
      </c>
      <c r="K43" s="177">
        <v>6</v>
      </c>
      <c r="L43" s="178">
        <f t="shared" si="18"/>
        <v>48</v>
      </c>
      <c r="M43" s="179">
        <f t="shared" si="11"/>
        <v>52.320000000000007</v>
      </c>
      <c r="N43" s="180" t="s">
        <v>86</v>
      </c>
    </row>
    <row r="44" spans="1:14" x14ac:dyDescent="0.3">
      <c r="A44" s="171"/>
      <c r="B44" s="181"/>
      <c r="C44" s="173" t="s">
        <v>79</v>
      </c>
      <c r="D44" s="174">
        <v>8</v>
      </c>
      <c r="E44" s="172">
        <v>2</v>
      </c>
      <c r="F44" s="174">
        <v>16</v>
      </c>
      <c r="G44" s="173" t="s">
        <v>79</v>
      </c>
      <c r="H44" s="175">
        <v>1</v>
      </c>
      <c r="I44" s="176">
        <v>8</v>
      </c>
      <c r="J44" s="176">
        <f t="shared" si="21"/>
        <v>-8</v>
      </c>
      <c r="K44" s="177">
        <v>6</v>
      </c>
      <c r="L44" s="178">
        <f t="shared" si="18"/>
        <v>48</v>
      </c>
      <c r="M44" s="179">
        <f t="shared" si="11"/>
        <v>52.320000000000007</v>
      </c>
      <c r="N44" s="180" t="s">
        <v>89</v>
      </c>
    </row>
    <row r="45" spans="1:14" x14ac:dyDescent="0.3">
      <c r="A45" s="171"/>
      <c r="B45" s="181"/>
      <c r="C45" s="173" t="s">
        <v>80</v>
      </c>
      <c r="D45" s="174">
        <v>8</v>
      </c>
      <c r="E45" s="172">
        <v>2</v>
      </c>
      <c r="F45" s="174">
        <v>16</v>
      </c>
      <c r="G45" s="173" t="s">
        <v>80</v>
      </c>
      <c r="H45" s="175">
        <v>1</v>
      </c>
      <c r="I45" s="176">
        <v>8</v>
      </c>
      <c r="J45" s="176">
        <f t="shared" si="21"/>
        <v>-8</v>
      </c>
      <c r="K45" s="177">
        <v>6</v>
      </c>
      <c r="L45" s="178">
        <f t="shared" si="18"/>
        <v>48</v>
      </c>
      <c r="M45" s="179">
        <f t="shared" si="11"/>
        <v>52.320000000000007</v>
      </c>
      <c r="N45" s="180" t="s">
        <v>86</v>
      </c>
    </row>
    <row r="46" spans="1:14" x14ac:dyDescent="0.3">
      <c r="A46" s="182"/>
      <c r="B46" s="192"/>
      <c r="C46" s="184"/>
      <c r="D46" s="185"/>
      <c r="E46" s="183"/>
      <c r="F46" s="183"/>
      <c r="G46" s="184"/>
      <c r="H46" s="186"/>
      <c r="I46" s="187"/>
      <c r="J46" s="187"/>
      <c r="K46" s="188"/>
      <c r="L46" s="189"/>
      <c r="M46" s="190"/>
      <c r="N46" s="191"/>
    </row>
    <row r="47" spans="1:14" x14ac:dyDescent="0.3">
      <c r="A47" s="171">
        <v>43073</v>
      </c>
      <c r="B47" s="181" t="s">
        <v>20</v>
      </c>
      <c r="C47" s="173" t="s">
        <v>78</v>
      </c>
      <c r="D47" s="174">
        <v>8</v>
      </c>
      <c r="E47" s="172">
        <v>2</v>
      </c>
      <c r="F47" s="174">
        <v>16</v>
      </c>
      <c r="G47" s="173" t="s">
        <v>78</v>
      </c>
      <c r="H47" s="175">
        <v>1</v>
      </c>
      <c r="I47" s="176">
        <v>8</v>
      </c>
      <c r="J47" s="176">
        <f t="shared" ref="J47:J49" si="22">I47-F47</f>
        <v>-8</v>
      </c>
      <c r="K47" s="177">
        <v>6</v>
      </c>
      <c r="L47" s="178">
        <f t="shared" ref="L47:L49" si="23">SUM(I47*K47)</f>
        <v>48</v>
      </c>
      <c r="M47" s="179">
        <f t="shared" ref="M47:M49" si="24">SUM(I47*K47*1.09)</f>
        <v>52.320000000000007</v>
      </c>
      <c r="N47" s="180" t="s">
        <v>86</v>
      </c>
    </row>
    <row r="48" spans="1:14" x14ac:dyDescent="0.3">
      <c r="A48" s="171"/>
      <c r="B48" s="181"/>
      <c r="C48" s="173" t="s">
        <v>79</v>
      </c>
      <c r="D48" s="174">
        <v>8</v>
      </c>
      <c r="E48" s="172">
        <v>2</v>
      </c>
      <c r="F48" s="174">
        <v>16</v>
      </c>
      <c r="G48" s="173" t="s">
        <v>79</v>
      </c>
      <c r="H48" s="175">
        <v>1</v>
      </c>
      <c r="I48" s="176">
        <v>8</v>
      </c>
      <c r="J48" s="176">
        <f t="shared" si="22"/>
        <v>-8</v>
      </c>
      <c r="K48" s="177">
        <v>6</v>
      </c>
      <c r="L48" s="178">
        <f t="shared" si="23"/>
        <v>48</v>
      </c>
      <c r="M48" s="179">
        <f t="shared" si="24"/>
        <v>52.320000000000007</v>
      </c>
      <c r="N48" s="180" t="s">
        <v>86</v>
      </c>
    </row>
    <row r="49" spans="1:14" x14ac:dyDescent="0.3">
      <c r="A49" s="171"/>
      <c r="B49" s="181"/>
      <c r="C49" s="173" t="s">
        <v>80</v>
      </c>
      <c r="D49" s="174">
        <v>8</v>
      </c>
      <c r="E49" s="172">
        <v>2</v>
      </c>
      <c r="F49" s="174">
        <v>16</v>
      </c>
      <c r="G49" s="173" t="s">
        <v>80</v>
      </c>
      <c r="H49" s="175">
        <v>1</v>
      </c>
      <c r="I49" s="176">
        <v>8</v>
      </c>
      <c r="J49" s="176">
        <f t="shared" si="22"/>
        <v>-8</v>
      </c>
      <c r="K49" s="177">
        <v>6</v>
      </c>
      <c r="L49" s="178">
        <f t="shared" si="23"/>
        <v>48</v>
      </c>
      <c r="M49" s="179">
        <f t="shared" si="24"/>
        <v>52.320000000000007</v>
      </c>
      <c r="N49" s="180" t="s">
        <v>89</v>
      </c>
    </row>
    <row r="50" spans="1:14" x14ac:dyDescent="0.3">
      <c r="A50" s="182"/>
      <c r="B50" s="192"/>
      <c r="C50" s="184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14" x14ac:dyDescent="0.3">
      <c r="A51" s="171" t="s">
        <v>189</v>
      </c>
      <c r="B51" s="181" t="s">
        <v>21</v>
      </c>
      <c r="C51" s="173" t="s">
        <v>78</v>
      </c>
      <c r="D51" s="174">
        <v>8</v>
      </c>
      <c r="E51" s="172">
        <v>2</v>
      </c>
      <c r="F51" s="174">
        <v>16</v>
      </c>
      <c r="G51" s="173" t="s">
        <v>78</v>
      </c>
      <c r="H51" s="175">
        <v>2</v>
      </c>
      <c r="I51" s="176">
        <v>12</v>
      </c>
      <c r="J51" s="176">
        <f t="shared" ref="J51:J53" si="25">I51-F51</f>
        <v>-4</v>
      </c>
      <c r="K51" s="177">
        <v>6</v>
      </c>
      <c r="L51" s="178">
        <f t="shared" ref="L51:L53" si="26">SUM(I51*K51)</f>
        <v>72</v>
      </c>
      <c r="M51" s="179">
        <f t="shared" ref="M51:M53" si="27">SUM(I51*K51*1.09)</f>
        <v>78.48</v>
      </c>
      <c r="N51" s="180" t="s">
        <v>192</v>
      </c>
    </row>
    <row r="52" spans="1:14" x14ac:dyDescent="0.3">
      <c r="A52" s="171"/>
      <c r="B52" s="181"/>
      <c r="C52" s="173" t="s">
        <v>79</v>
      </c>
      <c r="D52" s="174">
        <v>8</v>
      </c>
      <c r="E52" s="172">
        <v>2</v>
      </c>
      <c r="F52" s="174">
        <v>16</v>
      </c>
      <c r="G52" s="173" t="s">
        <v>79</v>
      </c>
      <c r="H52" s="175">
        <v>1</v>
      </c>
      <c r="I52" s="176">
        <v>8</v>
      </c>
      <c r="J52" s="176">
        <f t="shared" si="25"/>
        <v>-8</v>
      </c>
      <c r="K52" s="177">
        <v>6</v>
      </c>
      <c r="L52" s="178">
        <f t="shared" si="26"/>
        <v>48</v>
      </c>
      <c r="M52" s="179">
        <f t="shared" si="27"/>
        <v>52.320000000000007</v>
      </c>
      <c r="N52" s="180" t="s">
        <v>89</v>
      </c>
    </row>
    <row r="53" spans="1:14" x14ac:dyDescent="0.3">
      <c r="A53" s="171"/>
      <c r="B53" s="181"/>
      <c r="C53" s="173" t="s">
        <v>80</v>
      </c>
      <c r="D53" s="174">
        <v>8</v>
      </c>
      <c r="E53" s="172">
        <v>2</v>
      </c>
      <c r="F53" s="174">
        <v>16</v>
      </c>
      <c r="G53" s="173" t="s">
        <v>80</v>
      </c>
      <c r="H53" s="175">
        <v>1</v>
      </c>
      <c r="I53" s="176">
        <v>8</v>
      </c>
      <c r="J53" s="176">
        <f t="shared" si="25"/>
        <v>-8</v>
      </c>
      <c r="K53" s="177">
        <v>6</v>
      </c>
      <c r="L53" s="178">
        <f t="shared" si="26"/>
        <v>48</v>
      </c>
      <c r="M53" s="179">
        <f t="shared" si="27"/>
        <v>52.320000000000007</v>
      </c>
      <c r="N53" s="180" t="s">
        <v>86</v>
      </c>
    </row>
    <row r="54" spans="1:14" x14ac:dyDescent="0.3">
      <c r="A54" s="182"/>
      <c r="B54" s="192"/>
      <c r="C54" s="184"/>
      <c r="D54" s="185"/>
      <c r="E54" s="183"/>
      <c r="F54" s="183"/>
      <c r="G54" s="184"/>
      <c r="H54" s="186"/>
      <c r="I54" s="187"/>
      <c r="J54" s="187"/>
      <c r="K54" s="188"/>
      <c r="L54" s="189"/>
      <c r="M54" s="190"/>
      <c r="N54" s="191"/>
    </row>
    <row r="55" spans="1:14" x14ac:dyDescent="0.3">
      <c r="A55" s="171" t="s">
        <v>194</v>
      </c>
      <c r="B55" s="181" t="s">
        <v>22</v>
      </c>
      <c r="C55" s="173" t="s">
        <v>78</v>
      </c>
      <c r="D55" s="174">
        <v>8</v>
      </c>
      <c r="E55" s="172">
        <v>2</v>
      </c>
      <c r="F55" s="174">
        <v>16</v>
      </c>
      <c r="G55" s="173" t="s">
        <v>78</v>
      </c>
      <c r="H55" s="175">
        <v>2</v>
      </c>
      <c r="I55" s="176">
        <v>12</v>
      </c>
      <c r="J55" s="176">
        <f t="shared" ref="J55:J57" si="28">I55-F55</f>
        <v>-4</v>
      </c>
      <c r="K55" s="177">
        <v>6</v>
      </c>
      <c r="L55" s="178">
        <f t="shared" ref="L55:L57" si="29">SUM(I55*K55)</f>
        <v>72</v>
      </c>
      <c r="M55" s="179">
        <f t="shared" ref="M55:M57" si="30">SUM(I55*K55*1.09)</f>
        <v>78.48</v>
      </c>
      <c r="N55" s="180" t="s">
        <v>199</v>
      </c>
    </row>
    <row r="56" spans="1:14" x14ac:dyDescent="0.3">
      <c r="A56" s="171"/>
      <c r="B56" s="181"/>
      <c r="C56" s="173" t="s">
        <v>79</v>
      </c>
      <c r="D56" s="174">
        <v>8</v>
      </c>
      <c r="E56" s="172">
        <v>2</v>
      </c>
      <c r="F56" s="174">
        <v>16</v>
      </c>
      <c r="G56" s="173" t="s">
        <v>79</v>
      </c>
      <c r="H56" s="175">
        <v>2</v>
      </c>
      <c r="I56" s="176">
        <v>12</v>
      </c>
      <c r="J56" s="176">
        <f t="shared" si="28"/>
        <v>-4</v>
      </c>
      <c r="K56" s="177">
        <v>6</v>
      </c>
      <c r="L56" s="178">
        <f t="shared" si="29"/>
        <v>72</v>
      </c>
      <c r="M56" s="179">
        <f t="shared" si="30"/>
        <v>78.48</v>
      </c>
      <c r="N56" s="180" t="s">
        <v>114</v>
      </c>
    </row>
    <row r="57" spans="1:14" x14ac:dyDescent="0.3">
      <c r="A57" s="171"/>
      <c r="B57" s="181"/>
      <c r="C57" s="173" t="s">
        <v>80</v>
      </c>
      <c r="D57" s="174">
        <v>8</v>
      </c>
      <c r="E57" s="172">
        <v>2</v>
      </c>
      <c r="F57" s="174">
        <v>16</v>
      </c>
      <c r="G57" s="173" t="s">
        <v>80</v>
      </c>
      <c r="H57" s="175">
        <v>1</v>
      </c>
      <c r="I57" s="176">
        <v>8</v>
      </c>
      <c r="J57" s="176">
        <f t="shared" si="28"/>
        <v>-8</v>
      </c>
      <c r="K57" s="177">
        <v>6</v>
      </c>
      <c r="L57" s="178">
        <f t="shared" si="29"/>
        <v>48</v>
      </c>
      <c r="M57" s="179">
        <f t="shared" si="30"/>
        <v>52.320000000000007</v>
      </c>
      <c r="N57" s="180" t="s">
        <v>86</v>
      </c>
    </row>
    <row r="58" spans="1:14" x14ac:dyDescent="0.3">
      <c r="A58" s="182"/>
      <c r="B58" s="192"/>
      <c r="C58" s="184"/>
      <c r="D58" s="185"/>
      <c r="E58" s="183"/>
      <c r="F58" s="183"/>
      <c r="G58" s="184"/>
      <c r="H58" s="186"/>
      <c r="I58" s="187"/>
      <c r="J58" s="187"/>
      <c r="K58" s="188"/>
      <c r="L58" s="189"/>
      <c r="M58" s="190"/>
      <c r="N58" s="191"/>
    </row>
    <row r="59" spans="1:14" x14ac:dyDescent="0.3">
      <c r="A59" s="171" t="s">
        <v>202</v>
      </c>
      <c r="B59" s="181" t="s">
        <v>15</v>
      </c>
      <c r="C59" s="173" t="s">
        <v>78</v>
      </c>
      <c r="D59" s="174">
        <v>8</v>
      </c>
      <c r="E59" s="172">
        <v>2</v>
      </c>
      <c r="F59" s="174">
        <v>16</v>
      </c>
      <c r="G59" s="173" t="s">
        <v>78</v>
      </c>
      <c r="H59" s="175">
        <v>1</v>
      </c>
      <c r="I59" s="176">
        <v>8</v>
      </c>
      <c r="J59" s="176">
        <f t="shared" ref="J59:J61" si="31">I59-F59</f>
        <v>-8</v>
      </c>
      <c r="K59" s="177">
        <v>6</v>
      </c>
      <c r="L59" s="178">
        <f t="shared" ref="L59:L61" si="32">SUM(I59*K59)</f>
        <v>48</v>
      </c>
      <c r="M59" s="179">
        <f t="shared" ref="M59:M61" si="33">SUM(I59*K59*1.09)</f>
        <v>52.320000000000007</v>
      </c>
      <c r="N59" s="180" t="s">
        <v>86</v>
      </c>
    </row>
    <row r="60" spans="1:14" x14ac:dyDescent="0.3">
      <c r="A60" s="171"/>
      <c r="B60" s="181"/>
      <c r="C60" s="173" t="s">
        <v>79</v>
      </c>
      <c r="D60" s="174">
        <v>8</v>
      </c>
      <c r="E60" s="172">
        <v>2</v>
      </c>
      <c r="F60" s="174">
        <v>16</v>
      </c>
      <c r="G60" s="173" t="s">
        <v>79</v>
      </c>
      <c r="H60" s="175">
        <v>1</v>
      </c>
      <c r="I60" s="176">
        <v>8</v>
      </c>
      <c r="J60" s="176">
        <f t="shared" si="31"/>
        <v>-8</v>
      </c>
      <c r="K60" s="177">
        <v>6</v>
      </c>
      <c r="L60" s="178">
        <f t="shared" si="32"/>
        <v>48</v>
      </c>
      <c r="M60" s="179">
        <f t="shared" si="33"/>
        <v>52.320000000000007</v>
      </c>
      <c r="N60" s="180" t="s">
        <v>89</v>
      </c>
    </row>
    <row r="61" spans="1:14" x14ac:dyDescent="0.3">
      <c r="A61" s="171"/>
      <c r="B61" s="181"/>
      <c r="C61" s="173" t="s">
        <v>80</v>
      </c>
      <c r="D61" s="174">
        <v>8</v>
      </c>
      <c r="E61" s="172">
        <v>2</v>
      </c>
      <c r="F61" s="174">
        <v>16</v>
      </c>
      <c r="G61" s="173" t="s">
        <v>80</v>
      </c>
      <c r="H61" s="175">
        <v>1</v>
      </c>
      <c r="I61" s="176">
        <v>8</v>
      </c>
      <c r="J61" s="176">
        <f t="shared" si="31"/>
        <v>-8</v>
      </c>
      <c r="K61" s="177">
        <v>6</v>
      </c>
      <c r="L61" s="178">
        <f t="shared" si="32"/>
        <v>48</v>
      </c>
      <c r="M61" s="179">
        <f t="shared" si="33"/>
        <v>52.320000000000007</v>
      </c>
      <c r="N61" s="180" t="s">
        <v>89</v>
      </c>
    </row>
    <row r="62" spans="1:14" x14ac:dyDescent="0.3">
      <c r="A62" s="9"/>
      <c r="B62" s="19"/>
      <c r="C62" s="11"/>
      <c r="D62" s="12"/>
      <c r="E62" s="10"/>
      <c r="F62" s="10"/>
      <c r="G62" s="11"/>
      <c r="H62" s="13"/>
      <c r="I62" s="14"/>
      <c r="J62" s="14"/>
      <c r="K62" s="15"/>
      <c r="L62" s="16"/>
      <c r="M62" s="17"/>
      <c r="N62" s="18"/>
    </row>
    <row r="63" spans="1:14" ht="15" thickBot="1" x14ac:dyDescent="0.35">
      <c r="A63" s="9"/>
      <c r="B63" s="20"/>
      <c r="C63" s="11"/>
      <c r="D63" s="12"/>
      <c r="E63" s="10"/>
      <c r="F63" s="10"/>
      <c r="G63" s="11"/>
      <c r="H63" s="13"/>
      <c r="I63" s="14"/>
      <c r="J63" s="14"/>
      <c r="K63" s="15"/>
      <c r="L63" s="16"/>
      <c r="M63" s="17"/>
      <c r="N63" s="18"/>
    </row>
    <row r="64" spans="1:14" ht="19.5" customHeight="1" thickBot="1" x14ac:dyDescent="0.35">
      <c r="A64" s="226" t="s">
        <v>144</v>
      </c>
      <c r="B64" s="227"/>
      <c r="C64" s="227"/>
      <c r="D64" s="228"/>
      <c r="E64" s="22"/>
      <c r="F64" s="23">
        <f>SUM(F3:F63)</f>
        <v>720</v>
      </c>
      <c r="G64" s="22"/>
      <c r="H64" s="24"/>
      <c r="I64" s="25">
        <f>SUM(I3:I63)</f>
        <v>406</v>
      </c>
      <c r="J64" s="25">
        <f>SUM(J3:J63)</f>
        <v>-314</v>
      </c>
      <c r="K64" s="26"/>
      <c r="L64" s="26">
        <f>SUM(L3:L63)</f>
        <v>2436</v>
      </c>
      <c r="M64" s="40">
        <f>SUM(M3:M63)</f>
        <v>2655.2400000000007</v>
      </c>
      <c r="N64" s="28" t="s">
        <v>23</v>
      </c>
    </row>
    <row r="65" spans="1:14" x14ac:dyDescent="0.3">
      <c r="A65" s="29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1"/>
    </row>
    <row r="66" spans="1:14" ht="15" thickBot="1" x14ac:dyDescent="0.35">
      <c r="A66" s="29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1"/>
    </row>
    <row r="67" spans="1:14" ht="18.600000000000001" thickBot="1" x14ac:dyDescent="0.4">
      <c r="A67" s="33"/>
      <c r="B67" s="34"/>
      <c r="C67" s="34"/>
      <c r="D67" s="34"/>
      <c r="E67" s="35"/>
      <c r="F67" s="36"/>
      <c r="G67" s="38"/>
      <c r="H67" s="38"/>
      <c r="I67" s="38"/>
      <c r="J67" s="38"/>
      <c r="K67" s="38"/>
      <c r="L67" s="38"/>
      <c r="M67" s="38"/>
      <c r="N67" s="39"/>
    </row>
  </sheetData>
  <mergeCells count="2">
    <mergeCell ref="A1:N1"/>
    <mergeCell ref="A64:D64"/>
  </mergeCells>
  <pageMargins left="0.7" right="0.7" top="0.75" bottom="0.75" header="0.3" footer="0.3"/>
  <pageSetup orientation="portrait" horizontalDpi="30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94"/>
  <sheetViews>
    <sheetView topLeftCell="A82" workbookViewId="0">
      <selection activeCell="L86" sqref="L86"/>
    </sheetView>
  </sheetViews>
  <sheetFormatPr defaultRowHeight="14.4" x14ac:dyDescent="0.3"/>
  <cols>
    <col min="1" max="1" width="10.88671875" style="56" customWidth="1"/>
    <col min="2" max="2" width="10.109375" style="56" customWidth="1"/>
    <col min="3" max="3" width="13.6640625" style="8" customWidth="1"/>
    <col min="4" max="4" width="10.44140625" style="8" customWidth="1"/>
    <col min="5" max="5" width="8.44140625" style="8" bestFit="1" customWidth="1"/>
    <col min="6" max="6" width="10.109375" style="8" customWidth="1"/>
    <col min="7" max="7" width="15" style="8" customWidth="1"/>
    <col min="8" max="8" width="10.6640625" style="8" customWidth="1"/>
    <col min="9" max="10" width="11.5546875" style="8" customWidth="1"/>
    <col min="11" max="12" width="12" style="8" customWidth="1"/>
    <col min="13" max="13" width="13" style="8" customWidth="1"/>
    <col min="14" max="14" width="55" style="8" customWidth="1"/>
    <col min="15" max="256" width="9.109375" style="8"/>
    <col min="257" max="257" width="10.88671875" style="8" customWidth="1"/>
    <col min="258" max="258" width="10.109375" style="8" customWidth="1"/>
    <col min="259" max="259" width="13.6640625" style="8" customWidth="1"/>
    <col min="260" max="260" width="9" style="8" customWidth="1"/>
    <col min="261" max="262" width="10.109375" style="8" customWidth="1"/>
    <col min="263" max="263" width="15" style="8" customWidth="1"/>
    <col min="264" max="264" width="10.6640625" style="8" customWidth="1"/>
    <col min="265" max="266" width="11.5546875" style="8" customWidth="1"/>
    <col min="267" max="268" width="12" style="8" customWidth="1"/>
    <col min="269" max="269" width="13" style="8" customWidth="1"/>
    <col min="270" max="270" width="55" style="8" customWidth="1"/>
    <col min="271" max="512" width="9.109375" style="8"/>
    <col min="513" max="513" width="10.88671875" style="8" customWidth="1"/>
    <col min="514" max="514" width="10.109375" style="8" customWidth="1"/>
    <col min="515" max="515" width="13.6640625" style="8" customWidth="1"/>
    <col min="516" max="516" width="9" style="8" customWidth="1"/>
    <col min="517" max="518" width="10.109375" style="8" customWidth="1"/>
    <col min="519" max="519" width="15" style="8" customWidth="1"/>
    <col min="520" max="520" width="10.6640625" style="8" customWidth="1"/>
    <col min="521" max="522" width="11.5546875" style="8" customWidth="1"/>
    <col min="523" max="524" width="12" style="8" customWidth="1"/>
    <col min="525" max="525" width="13" style="8" customWidth="1"/>
    <col min="526" max="526" width="55" style="8" customWidth="1"/>
    <col min="527" max="768" width="9.109375" style="8"/>
    <col min="769" max="769" width="10.88671875" style="8" customWidth="1"/>
    <col min="770" max="770" width="10.109375" style="8" customWidth="1"/>
    <col min="771" max="771" width="13.6640625" style="8" customWidth="1"/>
    <col min="772" max="772" width="9" style="8" customWidth="1"/>
    <col min="773" max="774" width="10.109375" style="8" customWidth="1"/>
    <col min="775" max="775" width="15" style="8" customWidth="1"/>
    <col min="776" max="776" width="10.6640625" style="8" customWidth="1"/>
    <col min="777" max="778" width="11.5546875" style="8" customWidth="1"/>
    <col min="779" max="780" width="12" style="8" customWidth="1"/>
    <col min="781" max="781" width="13" style="8" customWidth="1"/>
    <col min="782" max="782" width="55" style="8" customWidth="1"/>
    <col min="783" max="1024" width="9.109375" style="8"/>
    <col min="1025" max="1025" width="10.88671875" style="8" customWidth="1"/>
    <col min="1026" max="1026" width="10.109375" style="8" customWidth="1"/>
    <col min="1027" max="1027" width="13.6640625" style="8" customWidth="1"/>
    <col min="1028" max="1028" width="9" style="8" customWidth="1"/>
    <col min="1029" max="1030" width="10.109375" style="8" customWidth="1"/>
    <col min="1031" max="1031" width="15" style="8" customWidth="1"/>
    <col min="1032" max="1032" width="10.6640625" style="8" customWidth="1"/>
    <col min="1033" max="1034" width="11.5546875" style="8" customWidth="1"/>
    <col min="1035" max="1036" width="12" style="8" customWidth="1"/>
    <col min="1037" max="1037" width="13" style="8" customWidth="1"/>
    <col min="1038" max="1038" width="55" style="8" customWidth="1"/>
    <col min="1039" max="1280" width="9.109375" style="8"/>
    <col min="1281" max="1281" width="10.88671875" style="8" customWidth="1"/>
    <col min="1282" max="1282" width="10.109375" style="8" customWidth="1"/>
    <col min="1283" max="1283" width="13.6640625" style="8" customWidth="1"/>
    <col min="1284" max="1284" width="9" style="8" customWidth="1"/>
    <col min="1285" max="1286" width="10.109375" style="8" customWidth="1"/>
    <col min="1287" max="1287" width="15" style="8" customWidth="1"/>
    <col min="1288" max="1288" width="10.6640625" style="8" customWidth="1"/>
    <col min="1289" max="1290" width="11.5546875" style="8" customWidth="1"/>
    <col min="1291" max="1292" width="12" style="8" customWidth="1"/>
    <col min="1293" max="1293" width="13" style="8" customWidth="1"/>
    <col min="1294" max="1294" width="55" style="8" customWidth="1"/>
    <col min="1295" max="1536" width="9.109375" style="8"/>
    <col min="1537" max="1537" width="10.88671875" style="8" customWidth="1"/>
    <col min="1538" max="1538" width="10.109375" style="8" customWidth="1"/>
    <col min="1539" max="1539" width="13.6640625" style="8" customWidth="1"/>
    <col min="1540" max="1540" width="9" style="8" customWidth="1"/>
    <col min="1541" max="1542" width="10.109375" style="8" customWidth="1"/>
    <col min="1543" max="1543" width="15" style="8" customWidth="1"/>
    <col min="1544" max="1544" width="10.6640625" style="8" customWidth="1"/>
    <col min="1545" max="1546" width="11.5546875" style="8" customWidth="1"/>
    <col min="1547" max="1548" width="12" style="8" customWidth="1"/>
    <col min="1549" max="1549" width="13" style="8" customWidth="1"/>
    <col min="1550" max="1550" width="55" style="8" customWidth="1"/>
    <col min="1551" max="1792" width="9.109375" style="8"/>
    <col min="1793" max="1793" width="10.88671875" style="8" customWidth="1"/>
    <col min="1794" max="1794" width="10.109375" style="8" customWidth="1"/>
    <col min="1795" max="1795" width="13.6640625" style="8" customWidth="1"/>
    <col min="1796" max="1796" width="9" style="8" customWidth="1"/>
    <col min="1797" max="1798" width="10.109375" style="8" customWidth="1"/>
    <col min="1799" max="1799" width="15" style="8" customWidth="1"/>
    <col min="1800" max="1800" width="10.6640625" style="8" customWidth="1"/>
    <col min="1801" max="1802" width="11.5546875" style="8" customWidth="1"/>
    <col min="1803" max="1804" width="12" style="8" customWidth="1"/>
    <col min="1805" max="1805" width="13" style="8" customWidth="1"/>
    <col min="1806" max="1806" width="55" style="8" customWidth="1"/>
    <col min="1807" max="2048" width="9.109375" style="8"/>
    <col min="2049" max="2049" width="10.88671875" style="8" customWidth="1"/>
    <col min="2050" max="2050" width="10.109375" style="8" customWidth="1"/>
    <col min="2051" max="2051" width="13.6640625" style="8" customWidth="1"/>
    <col min="2052" max="2052" width="9" style="8" customWidth="1"/>
    <col min="2053" max="2054" width="10.109375" style="8" customWidth="1"/>
    <col min="2055" max="2055" width="15" style="8" customWidth="1"/>
    <col min="2056" max="2056" width="10.6640625" style="8" customWidth="1"/>
    <col min="2057" max="2058" width="11.5546875" style="8" customWidth="1"/>
    <col min="2059" max="2060" width="12" style="8" customWidth="1"/>
    <col min="2061" max="2061" width="13" style="8" customWidth="1"/>
    <col min="2062" max="2062" width="55" style="8" customWidth="1"/>
    <col min="2063" max="2304" width="9.109375" style="8"/>
    <col min="2305" max="2305" width="10.88671875" style="8" customWidth="1"/>
    <col min="2306" max="2306" width="10.109375" style="8" customWidth="1"/>
    <col min="2307" max="2307" width="13.6640625" style="8" customWidth="1"/>
    <col min="2308" max="2308" width="9" style="8" customWidth="1"/>
    <col min="2309" max="2310" width="10.109375" style="8" customWidth="1"/>
    <col min="2311" max="2311" width="15" style="8" customWidth="1"/>
    <col min="2312" max="2312" width="10.6640625" style="8" customWidth="1"/>
    <col min="2313" max="2314" width="11.5546875" style="8" customWidth="1"/>
    <col min="2315" max="2316" width="12" style="8" customWidth="1"/>
    <col min="2317" max="2317" width="13" style="8" customWidth="1"/>
    <col min="2318" max="2318" width="55" style="8" customWidth="1"/>
    <col min="2319" max="2560" width="9.109375" style="8"/>
    <col min="2561" max="2561" width="10.88671875" style="8" customWidth="1"/>
    <col min="2562" max="2562" width="10.109375" style="8" customWidth="1"/>
    <col min="2563" max="2563" width="13.6640625" style="8" customWidth="1"/>
    <col min="2564" max="2564" width="9" style="8" customWidth="1"/>
    <col min="2565" max="2566" width="10.109375" style="8" customWidth="1"/>
    <col min="2567" max="2567" width="15" style="8" customWidth="1"/>
    <col min="2568" max="2568" width="10.6640625" style="8" customWidth="1"/>
    <col min="2569" max="2570" width="11.5546875" style="8" customWidth="1"/>
    <col min="2571" max="2572" width="12" style="8" customWidth="1"/>
    <col min="2573" max="2573" width="13" style="8" customWidth="1"/>
    <col min="2574" max="2574" width="55" style="8" customWidth="1"/>
    <col min="2575" max="2816" width="9.109375" style="8"/>
    <col min="2817" max="2817" width="10.88671875" style="8" customWidth="1"/>
    <col min="2818" max="2818" width="10.109375" style="8" customWidth="1"/>
    <col min="2819" max="2819" width="13.6640625" style="8" customWidth="1"/>
    <col min="2820" max="2820" width="9" style="8" customWidth="1"/>
    <col min="2821" max="2822" width="10.109375" style="8" customWidth="1"/>
    <col min="2823" max="2823" width="15" style="8" customWidth="1"/>
    <col min="2824" max="2824" width="10.6640625" style="8" customWidth="1"/>
    <col min="2825" max="2826" width="11.5546875" style="8" customWidth="1"/>
    <col min="2827" max="2828" width="12" style="8" customWidth="1"/>
    <col min="2829" max="2829" width="13" style="8" customWidth="1"/>
    <col min="2830" max="2830" width="55" style="8" customWidth="1"/>
    <col min="2831" max="3072" width="9.109375" style="8"/>
    <col min="3073" max="3073" width="10.88671875" style="8" customWidth="1"/>
    <col min="3074" max="3074" width="10.109375" style="8" customWidth="1"/>
    <col min="3075" max="3075" width="13.6640625" style="8" customWidth="1"/>
    <col min="3076" max="3076" width="9" style="8" customWidth="1"/>
    <col min="3077" max="3078" width="10.109375" style="8" customWidth="1"/>
    <col min="3079" max="3079" width="15" style="8" customWidth="1"/>
    <col min="3080" max="3080" width="10.6640625" style="8" customWidth="1"/>
    <col min="3081" max="3082" width="11.5546875" style="8" customWidth="1"/>
    <col min="3083" max="3084" width="12" style="8" customWidth="1"/>
    <col min="3085" max="3085" width="13" style="8" customWidth="1"/>
    <col min="3086" max="3086" width="55" style="8" customWidth="1"/>
    <col min="3087" max="3328" width="9.109375" style="8"/>
    <col min="3329" max="3329" width="10.88671875" style="8" customWidth="1"/>
    <col min="3330" max="3330" width="10.109375" style="8" customWidth="1"/>
    <col min="3331" max="3331" width="13.6640625" style="8" customWidth="1"/>
    <col min="3332" max="3332" width="9" style="8" customWidth="1"/>
    <col min="3333" max="3334" width="10.109375" style="8" customWidth="1"/>
    <col min="3335" max="3335" width="15" style="8" customWidth="1"/>
    <col min="3336" max="3336" width="10.6640625" style="8" customWidth="1"/>
    <col min="3337" max="3338" width="11.5546875" style="8" customWidth="1"/>
    <col min="3339" max="3340" width="12" style="8" customWidth="1"/>
    <col min="3341" max="3341" width="13" style="8" customWidth="1"/>
    <col min="3342" max="3342" width="55" style="8" customWidth="1"/>
    <col min="3343" max="3584" width="9.109375" style="8"/>
    <col min="3585" max="3585" width="10.88671875" style="8" customWidth="1"/>
    <col min="3586" max="3586" width="10.109375" style="8" customWidth="1"/>
    <col min="3587" max="3587" width="13.6640625" style="8" customWidth="1"/>
    <col min="3588" max="3588" width="9" style="8" customWidth="1"/>
    <col min="3589" max="3590" width="10.109375" style="8" customWidth="1"/>
    <col min="3591" max="3591" width="15" style="8" customWidth="1"/>
    <col min="3592" max="3592" width="10.6640625" style="8" customWidth="1"/>
    <col min="3593" max="3594" width="11.5546875" style="8" customWidth="1"/>
    <col min="3595" max="3596" width="12" style="8" customWidth="1"/>
    <col min="3597" max="3597" width="13" style="8" customWidth="1"/>
    <col min="3598" max="3598" width="55" style="8" customWidth="1"/>
    <col min="3599" max="3840" width="9.109375" style="8"/>
    <col min="3841" max="3841" width="10.88671875" style="8" customWidth="1"/>
    <col min="3842" max="3842" width="10.109375" style="8" customWidth="1"/>
    <col min="3843" max="3843" width="13.6640625" style="8" customWidth="1"/>
    <col min="3844" max="3844" width="9" style="8" customWidth="1"/>
    <col min="3845" max="3846" width="10.109375" style="8" customWidth="1"/>
    <col min="3847" max="3847" width="15" style="8" customWidth="1"/>
    <col min="3848" max="3848" width="10.6640625" style="8" customWidth="1"/>
    <col min="3849" max="3850" width="11.5546875" style="8" customWidth="1"/>
    <col min="3851" max="3852" width="12" style="8" customWidth="1"/>
    <col min="3853" max="3853" width="13" style="8" customWidth="1"/>
    <col min="3854" max="3854" width="55" style="8" customWidth="1"/>
    <col min="3855" max="4096" width="9.109375" style="8"/>
    <col min="4097" max="4097" width="10.88671875" style="8" customWidth="1"/>
    <col min="4098" max="4098" width="10.109375" style="8" customWidth="1"/>
    <col min="4099" max="4099" width="13.6640625" style="8" customWidth="1"/>
    <col min="4100" max="4100" width="9" style="8" customWidth="1"/>
    <col min="4101" max="4102" width="10.109375" style="8" customWidth="1"/>
    <col min="4103" max="4103" width="15" style="8" customWidth="1"/>
    <col min="4104" max="4104" width="10.6640625" style="8" customWidth="1"/>
    <col min="4105" max="4106" width="11.5546875" style="8" customWidth="1"/>
    <col min="4107" max="4108" width="12" style="8" customWidth="1"/>
    <col min="4109" max="4109" width="13" style="8" customWidth="1"/>
    <col min="4110" max="4110" width="55" style="8" customWidth="1"/>
    <col min="4111" max="4352" width="9.109375" style="8"/>
    <col min="4353" max="4353" width="10.88671875" style="8" customWidth="1"/>
    <col min="4354" max="4354" width="10.109375" style="8" customWidth="1"/>
    <col min="4355" max="4355" width="13.6640625" style="8" customWidth="1"/>
    <col min="4356" max="4356" width="9" style="8" customWidth="1"/>
    <col min="4357" max="4358" width="10.109375" style="8" customWidth="1"/>
    <col min="4359" max="4359" width="15" style="8" customWidth="1"/>
    <col min="4360" max="4360" width="10.6640625" style="8" customWidth="1"/>
    <col min="4361" max="4362" width="11.5546875" style="8" customWidth="1"/>
    <col min="4363" max="4364" width="12" style="8" customWidth="1"/>
    <col min="4365" max="4365" width="13" style="8" customWidth="1"/>
    <col min="4366" max="4366" width="55" style="8" customWidth="1"/>
    <col min="4367" max="4608" width="9.109375" style="8"/>
    <col min="4609" max="4609" width="10.88671875" style="8" customWidth="1"/>
    <col min="4610" max="4610" width="10.109375" style="8" customWidth="1"/>
    <col min="4611" max="4611" width="13.6640625" style="8" customWidth="1"/>
    <col min="4612" max="4612" width="9" style="8" customWidth="1"/>
    <col min="4613" max="4614" width="10.109375" style="8" customWidth="1"/>
    <col min="4615" max="4615" width="15" style="8" customWidth="1"/>
    <col min="4616" max="4616" width="10.6640625" style="8" customWidth="1"/>
    <col min="4617" max="4618" width="11.5546875" style="8" customWidth="1"/>
    <col min="4619" max="4620" width="12" style="8" customWidth="1"/>
    <col min="4621" max="4621" width="13" style="8" customWidth="1"/>
    <col min="4622" max="4622" width="55" style="8" customWidth="1"/>
    <col min="4623" max="4864" width="9.109375" style="8"/>
    <col min="4865" max="4865" width="10.88671875" style="8" customWidth="1"/>
    <col min="4866" max="4866" width="10.109375" style="8" customWidth="1"/>
    <col min="4867" max="4867" width="13.6640625" style="8" customWidth="1"/>
    <col min="4868" max="4868" width="9" style="8" customWidth="1"/>
    <col min="4869" max="4870" width="10.109375" style="8" customWidth="1"/>
    <col min="4871" max="4871" width="15" style="8" customWidth="1"/>
    <col min="4872" max="4872" width="10.6640625" style="8" customWidth="1"/>
    <col min="4873" max="4874" width="11.5546875" style="8" customWidth="1"/>
    <col min="4875" max="4876" width="12" style="8" customWidth="1"/>
    <col min="4877" max="4877" width="13" style="8" customWidth="1"/>
    <col min="4878" max="4878" width="55" style="8" customWidth="1"/>
    <col min="4879" max="5120" width="9.109375" style="8"/>
    <col min="5121" max="5121" width="10.88671875" style="8" customWidth="1"/>
    <col min="5122" max="5122" width="10.109375" style="8" customWidth="1"/>
    <col min="5123" max="5123" width="13.6640625" style="8" customWidth="1"/>
    <col min="5124" max="5124" width="9" style="8" customWidth="1"/>
    <col min="5125" max="5126" width="10.109375" style="8" customWidth="1"/>
    <col min="5127" max="5127" width="15" style="8" customWidth="1"/>
    <col min="5128" max="5128" width="10.6640625" style="8" customWidth="1"/>
    <col min="5129" max="5130" width="11.5546875" style="8" customWidth="1"/>
    <col min="5131" max="5132" width="12" style="8" customWidth="1"/>
    <col min="5133" max="5133" width="13" style="8" customWidth="1"/>
    <col min="5134" max="5134" width="55" style="8" customWidth="1"/>
    <col min="5135" max="5376" width="9.109375" style="8"/>
    <col min="5377" max="5377" width="10.88671875" style="8" customWidth="1"/>
    <col min="5378" max="5378" width="10.109375" style="8" customWidth="1"/>
    <col min="5379" max="5379" width="13.6640625" style="8" customWidth="1"/>
    <col min="5380" max="5380" width="9" style="8" customWidth="1"/>
    <col min="5381" max="5382" width="10.109375" style="8" customWidth="1"/>
    <col min="5383" max="5383" width="15" style="8" customWidth="1"/>
    <col min="5384" max="5384" width="10.6640625" style="8" customWidth="1"/>
    <col min="5385" max="5386" width="11.5546875" style="8" customWidth="1"/>
    <col min="5387" max="5388" width="12" style="8" customWidth="1"/>
    <col min="5389" max="5389" width="13" style="8" customWidth="1"/>
    <col min="5390" max="5390" width="55" style="8" customWidth="1"/>
    <col min="5391" max="5632" width="9.109375" style="8"/>
    <col min="5633" max="5633" width="10.88671875" style="8" customWidth="1"/>
    <col min="5634" max="5634" width="10.109375" style="8" customWidth="1"/>
    <col min="5635" max="5635" width="13.6640625" style="8" customWidth="1"/>
    <col min="5636" max="5636" width="9" style="8" customWidth="1"/>
    <col min="5637" max="5638" width="10.109375" style="8" customWidth="1"/>
    <col min="5639" max="5639" width="15" style="8" customWidth="1"/>
    <col min="5640" max="5640" width="10.6640625" style="8" customWidth="1"/>
    <col min="5641" max="5642" width="11.5546875" style="8" customWidth="1"/>
    <col min="5643" max="5644" width="12" style="8" customWidth="1"/>
    <col min="5645" max="5645" width="13" style="8" customWidth="1"/>
    <col min="5646" max="5646" width="55" style="8" customWidth="1"/>
    <col min="5647" max="5888" width="9.109375" style="8"/>
    <col min="5889" max="5889" width="10.88671875" style="8" customWidth="1"/>
    <col min="5890" max="5890" width="10.109375" style="8" customWidth="1"/>
    <col min="5891" max="5891" width="13.6640625" style="8" customWidth="1"/>
    <col min="5892" max="5892" width="9" style="8" customWidth="1"/>
    <col min="5893" max="5894" width="10.109375" style="8" customWidth="1"/>
    <col min="5895" max="5895" width="15" style="8" customWidth="1"/>
    <col min="5896" max="5896" width="10.6640625" style="8" customWidth="1"/>
    <col min="5897" max="5898" width="11.5546875" style="8" customWidth="1"/>
    <col min="5899" max="5900" width="12" style="8" customWidth="1"/>
    <col min="5901" max="5901" width="13" style="8" customWidth="1"/>
    <col min="5902" max="5902" width="55" style="8" customWidth="1"/>
    <col min="5903" max="6144" width="9.109375" style="8"/>
    <col min="6145" max="6145" width="10.88671875" style="8" customWidth="1"/>
    <col min="6146" max="6146" width="10.109375" style="8" customWidth="1"/>
    <col min="6147" max="6147" width="13.6640625" style="8" customWidth="1"/>
    <col min="6148" max="6148" width="9" style="8" customWidth="1"/>
    <col min="6149" max="6150" width="10.109375" style="8" customWidth="1"/>
    <col min="6151" max="6151" width="15" style="8" customWidth="1"/>
    <col min="6152" max="6152" width="10.6640625" style="8" customWidth="1"/>
    <col min="6153" max="6154" width="11.5546875" style="8" customWidth="1"/>
    <col min="6155" max="6156" width="12" style="8" customWidth="1"/>
    <col min="6157" max="6157" width="13" style="8" customWidth="1"/>
    <col min="6158" max="6158" width="55" style="8" customWidth="1"/>
    <col min="6159" max="6400" width="9.109375" style="8"/>
    <col min="6401" max="6401" width="10.88671875" style="8" customWidth="1"/>
    <col min="6402" max="6402" width="10.109375" style="8" customWidth="1"/>
    <col min="6403" max="6403" width="13.6640625" style="8" customWidth="1"/>
    <col min="6404" max="6404" width="9" style="8" customWidth="1"/>
    <col min="6405" max="6406" width="10.109375" style="8" customWidth="1"/>
    <col min="6407" max="6407" width="15" style="8" customWidth="1"/>
    <col min="6408" max="6408" width="10.6640625" style="8" customWidth="1"/>
    <col min="6409" max="6410" width="11.5546875" style="8" customWidth="1"/>
    <col min="6411" max="6412" width="12" style="8" customWidth="1"/>
    <col min="6413" max="6413" width="13" style="8" customWidth="1"/>
    <col min="6414" max="6414" width="55" style="8" customWidth="1"/>
    <col min="6415" max="6656" width="9.109375" style="8"/>
    <col min="6657" max="6657" width="10.88671875" style="8" customWidth="1"/>
    <col min="6658" max="6658" width="10.109375" style="8" customWidth="1"/>
    <col min="6659" max="6659" width="13.6640625" style="8" customWidth="1"/>
    <col min="6660" max="6660" width="9" style="8" customWidth="1"/>
    <col min="6661" max="6662" width="10.109375" style="8" customWidth="1"/>
    <col min="6663" max="6663" width="15" style="8" customWidth="1"/>
    <col min="6664" max="6664" width="10.6640625" style="8" customWidth="1"/>
    <col min="6665" max="6666" width="11.5546875" style="8" customWidth="1"/>
    <col min="6667" max="6668" width="12" style="8" customWidth="1"/>
    <col min="6669" max="6669" width="13" style="8" customWidth="1"/>
    <col min="6670" max="6670" width="55" style="8" customWidth="1"/>
    <col min="6671" max="6912" width="9.109375" style="8"/>
    <col min="6913" max="6913" width="10.88671875" style="8" customWidth="1"/>
    <col min="6914" max="6914" width="10.109375" style="8" customWidth="1"/>
    <col min="6915" max="6915" width="13.6640625" style="8" customWidth="1"/>
    <col min="6916" max="6916" width="9" style="8" customWidth="1"/>
    <col min="6917" max="6918" width="10.109375" style="8" customWidth="1"/>
    <col min="6919" max="6919" width="15" style="8" customWidth="1"/>
    <col min="6920" max="6920" width="10.6640625" style="8" customWidth="1"/>
    <col min="6921" max="6922" width="11.5546875" style="8" customWidth="1"/>
    <col min="6923" max="6924" width="12" style="8" customWidth="1"/>
    <col min="6925" max="6925" width="13" style="8" customWidth="1"/>
    <col min="6926" max="6926" width="55" style="8" customWidth="1"/>
    <col min="6927" max="7168" width="9.109375" style="8"/>
    <col min="7169" max="7169" width="10.88671875" style="8" customWidth="1"/>
    <col min="7170" max="7170" width="10.109375" style="8" customWidth="1"/>
    <col min="7171" max="7171" width="13.6640625" style="8" customWidth="1"/>
    <col min="7172" max="7172" width="9" style="8" customWidth="1"/>
    <col min="7173" max="7174" width="10.109375" style="8" customWidth="1"/>
    <col min="7175" max="7175" width="15" style="8" customWidth="1"/>
    <col min="7176" max="7176" width="10.6640625" style="8" customWidth="1"/>
    <col min="7177" max="7178" width="11.5546875" style="8" customWidth="1"/>
    <col min="7179" max="7180" width="12" style="8" customWidth="1"/>
    <col min="7181" max="7181" width="13" style="8" customWidth="1"/>
    <col min="7182" max="7182" width="55" style="8" customWidth="1"/>
    <col min="7183" max="7424" width="9.109375" style="8"/>
    <col min="7425" max="7425" width="10.88671875" style="8" customWidth="1"/>
    <col min="7426" max="7426" width="10.109375" style="8" customWidth="1"/>
    <col min="7427" max="7427" width="13.6640625" style="8" customWidth="1"/>
    <col min="7428" max="7428" width="9" style="8" customWidth="1"/>
    <col min="7429" max="7430" width="10.109375" style="8" customWidth="1"/>
    <col min="7431" max="7431" width="15" style="8" customWidth="1"/>
    <col min="7432" max="7432" width="10.6640625" style="8" customWidth="1"/>
    <col min="7433" max="7434" width="11.5546875" style="8" customWidth="1"/>
    <col min="7435" max="7436" width="12" style="8" customWidth="1"/>
    <col min="7437" max="7437" width="13" style="8" customWidth="1"/>
    <col min="7438" max="7438" width="55" style="8" customWidth="1"/>
    <col min="7439" max="7680" width="9.109375" style="8"/>
    <col min="7681" max="7681" width="10.88671875" style="8" customWidth="1"/>
    <col min="7682" max="7682" width="10.109375" style="8" customWidth="1"/>
    <col min="7683" max="7683" width="13.6640625" style="8" customWidth="1"/>
    <col min="7684" max="7684" width="9" style="8" customWidth="1"/>
    <col min="7685" max="7686" width="10.109375" style="8" customWidth="1"/>
    <col min="7687" max="7687" width="15" style="8" customWidth="1"/>
    <col min="7688" max="7688" width="10.6640625" style="8" customWidth="1"/>
    <col min="7689" max="7690" width="11.5546875" style="8" customWidth="1"/>
    <col min="7691" max="7692" width="12" style="8" customWidth="1"/>
    <col min="7693" max="7693" width="13" style="8" customWidth="1"/>
    <col min="7694" max="7694" width="55" style="8" customWidth="1"/>
    <col min="7695" max="7936" width="9.109375" style="8"/>
    <col min="7937" max="7937" width="10.88671875" style="8" customWidth="1"/>
    <col min="7938" max="7938" width="10.109375" style="8" customWidth="1"/>
    <col min="7939" max="7939" width="13.6640625" style="8" customWidth="1"/>
    <col min="7940" max="7940" width="9" style="8" customWidth="1"/>
    <col min="7941" max="7942" width="10.109375" style="8" customWidth="1"/>
    <col min="7943" max="7943" width="15" style="8" customWidth="1"/>
    <col min="7944" max="7944" width="10.6640625" style="8" customWidth="1"/>
    <col min="7945" max="7946" width="11.5546875" style="8" customWidth="1"/>
    <col min="7947" max="7948" width="12" style="8" customWidth="1"/>
    <col min="7949" max="7949" width="13" style="8" customWidth="1"/>
    <col min="7950" max="7950" width="55" style="8" customWidth="1"/>
    <col min="7951" max="8192" width="9.109375" style="8"/>
    <col min="8193" max="8193" width="10.88671875" style="8" customWidth="1"/>
    <col min="8194" max="8194" width="10.109375" style="8" customWidth="1"/>
    <col min="8195" max="8195" width="13.6640625" style="8" customWidth="1"/>
    <col min="8196" max="8196" width="9" style="8" customWidth="1"/>
    <col min="8197" max="8198" width="10.109375" style="8" customWidth="1"/>
    <col min="8199" max="8199" width="15" style="8" customWidth="1"/>
    <col min="8200" max="8200" width="10.6640625" style="8" customWidth="1"/>
    <col min="8201" max="8202" width="11.5546875" style="8" customWidth="1"/>
    <col min="8203" max="8204" width="12" style="8" customWidth="1"/>
    <col min="8205" max="8205" width="13" style="8" customWidth="1"/>
    <col min="8206" max="8206" width="55" style="8" customWidth="1"/>
    <col min="8207" max="8448" width="9.109375" style="8"/>
    <col min="8449" max="8449" width="10.88671875" style="8" customWidth="1"/>
    <col min="8450" max="8450" width="10.109375" style="8" customWidth="1"/>
    <col min="8451" max="8451" width="13.6640625" style="8" customWidth="1"/>
    <col min="8452" max="8452" width="9" style="8" customWidth="1"/>
    <col min="8453" max="8454" width="10.109375" style="8" customWidth="1"/>
    <col min="8455" max="8455" width="15" style="8" customWidth="1"/>
    <col min="8456" max="8456" width="10.6640625" style="8" customWidth="1"/>
    <col min="8457" max="8458" width="11.5546875" style="8" customWidth="1"/>
    <col min="8459" max="8460" width="12" style="8" customWidth="1"/>
    <col min="8461" max="8461" width="13" style="8" customWidth="1"/>
    <col min="8462" max="8462" width="55" style="8" customWidth="1"/>
    <col min="8463" max="8704" width="9.109375" style="8"/>
    <col min="8705" max="8705" width="10.88671875" style="8" customWidth="1"/>
    <col min="8706" max="8706" width="10.109375" style="8" customWidth="1"/>
    <col min="8707" max="8707" width="13.6640625" style="8" customWidth="1"/>
    <col min="8708" max="8708" width="9" style="8" customWidth="1"/>
    <col min="8709" max="8710" width="10.109375" style="8" customWidth="1"/>
    <col min="8711" max="8711" width="15" style="8" customWidth="1"/>
    <col min="8712" max="8712" width="10.6640625" style="8" customWidth="1"/>
    <col min="8713" max="8714" width="11.5546875" style="8" customWidth="1"/>
    <col min="8715" max="8716" width="12" style="8" customWidth="1"/>
    <col min="8717" max="8717" width="13" style="8" customWidth="1"/>
    <col min="8718" max="8718" width="55" style="8" customWidth="1"/>
    <col min="8719" max="8960" width="9.109375" style="8"/>
    <col min="8961" max="8961" width="10.88671875" style="8" customWidth="1"/>
    <col min="8962" max="8962" width="10.109375" style="8" customWidth="1"/>
    <col min="8963" max="8963" width="13.6640625" style="8" customWidth="1"/>
    <col min="8964" max="8964" width="9" style="8" customWidth="1"/>
    <col min="8965" max="8966" width="10.109375" style="8" customWidth="1"/>
    <col min="8967" max="8967" width="15" style="8" customWidth="1"/>
    <col min="8968" max="8968" width="10.6640625" style="8" customWidth="1"/>
    <col min="8969" max="8970" width="11.5546875" style="8" customWidth="1"/>
    <col min="8971" max="8972" width="12" style="8" customWidth="1"/>
    <col min="8973" max="8973" width="13" style="8" customWidth="1"/>
    <col min="8974" max="8974" width="55" style="8" customWidth="1"/>
    <col min="8975" max="9216" width="9.109375" style="8"/>
    <col min="9217" max="9217" width="10.88671875" style="8" customWidth="1"/>
    <col min="9218" max="9218" width="10.109375" style="8" customWidth="1"/>
    <col min="9219" max="9219" width="13.6640625" style="8" customWidth="1"/>
    <col min="9220" max="9220" width="9" style="8" customWidth="1"/>
    <col min="9221" max="9222" width="10.109375" style="8" customWidth="1"/>
    <col min="9223" max="9223" width="15" style="8" customWidth="1"/>
    <col min="9224" max="9224" width="10.6640625" style="8" customWidth="1"/>
    <col min="9225" max="9226" width="11.5546875" style="8" customWidth="1"/>
    <col min="9227" max="9228" width="12" style="8" customWidth="1"/>
    <col min="9229" max="9229" width="13" style="8" customWidth="1"/>
    <col min="9230" max="9230" width="55" style="8" customWidth="1"/>
    <col min="9231" max="9472" width="9.109375" style="8"/>
    <col min="9473" max="9473" width="10.88671875" style="8" customWidth="1"/>
    <col min="9474" max="9474" width="10.109375" style="8" customWidth="1"/>
    <col min="9475" max="9475" width="13.6640625" style="8" customWidth="1"/>
    <col min="9476" max="9476" width="9" style="8" customWidth="1"/>
    <col min="9477" max="9478" width="10.109375" style="8" customWidth="1"/>
    <col min="9479" max="9479" width="15" style="8" customWidth="1"/>
    <col min="9480" max="9480" width="10.6640625" style="8" customWidth="1"/>
    <col min="9481" max="9482" width="11.5546875" style="8" customWidth="1"/>
    <col min="9483" max="9484" width="12" style="8" customWidth="1"/>
    <col min="9485" max="9485" width="13" style="8" customWidth="1"/>
    <col min="9486" max="9486" width="55" style="8" customWidth="1"/>
    <col min="9487" max="9728" width="9.109375" style="8"/>
    <col min="9729" max="9729" width="10.88671875" style="8" customWidth="1"/>
    <col min="9730" max="9730" width="10.109375" style="8" customWidth="1"/>
    <col min="9731" max="9731" width="13.6640625" style="8" customWidth="1"/>
    <col min="9732" max="9732" width="9" style="8" customWidth="1"/>
    <col min="9733" max="9734" width="10.109375" style="8" customWidth="1"/>
    <col min="9735" max="9735" width="15" style="8" customWidth="1"/>
    <col min="9736" max="9736" width="10.6640625" style="8" customWidth="1"/>
    <col min="9737" max="9738" width="11.5546875" style="8" customWidth="1"/>
    <col min="9739" max="9740" width="12" style="8" customWidth="1"/>
    <col min="9741" max="9741" width="13" style="8" customWidth="1"/>
    <col min="9742" max="9742" width="55" style="8" customWidth="1"/>
    <col min="9743" max="9984" width="9.109375" style="8"/>
    <col min="9985" max="9985" width="10.88671875" style="8" customWidth="1"/>
    <col min="9986" max="9986" width="10.109375" style="8" customWidth="1"/>
    <col min="9987" max="9987" width="13.6640625" style="8" customWidth="1"/>
    <col min="9988" max="9988" width="9" style="8" customWidth="1"/>
    <col min="9989" max="9990" width="10.109375" style="8" customWidth="1"/>
    <col min="9991" max="9991" width="15" style="8" customWidth="1"/>
    <col min="9992" max="9992" width="10.6640625" style="8" customWidth="1"/>
    <col min="9993" max="9994" width="11.5546875" style="8" customWidth="1"/>
    <col min="9995" max="9996" width="12" style="8" customWidth="1"/>
    <col min="9997" max="9997" width="13" style="8" customWidth="1"/>
    <col min="9998" max="9998" width="55" style="8" customWidth="1"/>
    <col min="9999" max="10240" width="9.109375" style="8"/>
    <col min="10241" max="10241" width="10.88671875" style="8" customWidth="1"/>
    <col min="10242" max="10242" width="10.109375" style="8" customWidth="1"/>
    <col min="10243" max="10243" width="13.6640625" style="8" customWidth="1"/>
    <col min="10244" max="10244" width="9" style="8" customWidth="1"/>
    <col min="10245" max="10246" width="10.109375" style="8" customWidth="1"/>
    <col min="10247" max="10247" width="15" style="8" customWidth="1"/>
    <col min="10248" max="10248" width="10.6640625" style="8" customWidth="1"/>
    <col min="10249" max="10250" width="11.5546875" style="8" customWidth="1"/>
    <col min="10251" max="10252" width="12" style="8" customWidth="1"/>
    <col min="10253" max="10253" width="13" style="8" customWidth="1"/>
    <col min="10254" max="10254" width="55" style="8" customWidth="1"/>
    <col min="10255" max="10496" width="9.109375" style="8"/>
    <col min="10497" max="10497" width="10.88671875" style="8" customWidth="1"/>
    <col min="10498" max="10498" width="10.109375" style="8" customWidth="1"/>
    <col min="10499" max="10499" width="13.6640625" style="8" customWidth="1"/>
    <col min="10500" max="10500" width="9" style="8" customWidth="1"/>
    <col min="10501" max="10502" width="10.109375" style="8" customWidth="1"/>
    <col min="10503" max="10503" width="15" style="8" customWidth="1"/>
    <col min="10504" max="10504" width="10.6640625" style="8" customWidth="1"/>
    <col min="10505" max="10506" width="11.5546875" style="8" customWidth="1"/>
    <col min="10507" max="10508" width="12" style="8" customWidth="1"/>
    <col min="10509" max="10509" width="13" style="8" customWidth="1"/>
    <col min="10510" max="10510" width="55" style="8" customWidth="1"/>
    <col min="10511" max="10752" width="9.109375" style="8"/>
    <col min="10753" max="10753" width="10.88671875" style="8" customWidth="1"/>
    <col min="10754" max="10754" width="10.109375" style="8" customWidth="1"/>
    <col min="10755" max="10755" width="13.6640625" style="8" customWidth="1"/>
    <col min="10756" max="10756" width="9" style="8" customWidth="1"/>
    <col min="10757" max="10758" width="10.109375" style="8" customWidth="1"/>
    <col min="10759" max="10759" width="15" style="8" customWidth="1"/>
    <col min="10760" max="10760" width="10.6640625" style="8" customWidth="1"/>
    <col min="10761" max="10762" width="11.5546875" style="8" customWidth="1"/>
    <col min="10763" max="10764" width="12" style="8" customWidth="1"/>
    <col min="10765" max="10765" width="13" style="8" customWidth="1"/>
    <col min="10766" max="10766" width="55" style="8" customWidth="1"/>
    <col min="10767" max="11008" width="9.109375" style="8"/>
    <col min="11009" max="11009" width="10.88671875" style="8" customWidth="1"/>
    <col min="11010" max="11010" width="10.109375" style="8" customWidth="1"/>
    <col min="11011" max="11011" width="13.6640625" style="8" customWidth="1"/>
    <col min="11012" max="11012" width="9" style="8" customWidth="1"/>
    <col min="11013" max="11014" width="10.109375" style="8" customWidth="1"/>
    <col min="11015" max="11015" width="15" style="8" customWidth="1"/>
    <col min="11016" max="11016" width="10.6640625" style="8" customWidth="1"/>
    <col min="11017" max="11018" width="11.5546875" style="8" customWidth="1"/>
    <col min="11019" max="11020" width="12" style="8" customWidth="1"/>
    <col min="11021" max="11021" width="13" style="8" customWidth="1"/>
    <col min="11022" max="11022" width="55" style="8" customWidth="1"/>
    <col min="11023" max="11264" width="9.109375" style="8"/>
    <col min="11265" max="11265" width="10.88671875" style="8" customWidth="1"/>
    <col min="11266" max="11266" width="10.109375" style="8" customWidth="1"/>
    <col min="11267" max="11267" width="13.6640625" style="8" customWidth="1"/>
    <col min="11268" max="11268" width="9" style="8" customWidth="1"/>
    <col min="11269" max="11270" width="10.109375" style="8" customWidth="1"/>
    <col min="11271" max="11271" width="15" style="8" customWidth="1"/>
    <col min="11272" max="11272" width="10.6640625" style="8" customWidth="1"/>
    <col min="11273" max="11274" width="11.5546875" style="8" customWidth="1"/>
    <col min="11275" max="11276" width="12" style="8" customWidth="1"/>
    <col min="11277" max="11277" width="13" style="8" customWidth="1"/>
    <col min="11278" max="11278" width="55" style="8" customWidth="1"/>
    <col min="11279" max="11520" width="9.109375" style="8"/>
    <col min="11521" max="11521" width="10.88671875" style="8" customWidth="1"/>
    <col min="11522" max="11522" width="10.109375" style="8" customWidth="1"/>
    <col min="11523" max="11523" width="13.6640625" style="8" customWidth="1"/>
    <col min="11524" max="11524" width="9" style="8" customWidth="1"/>
    <col min="11525" max="11526" width="10.109375" style="8" customWidth="1"/>
    <col min="11527" max="11527" width="15" style="8" customWidth="1"/>
    <col min="11528" max="11528" width="10.6640625" style="8" customWidth="1"/>
    <col min="11529" max="11530" width="11.5546875" style="8" customWidth="1"/>
    <col min="11531" max="11532" width="12" style="8" customWidth="1"/>
    <col min="11533" max="11533" width="13" style="8" customWidth="1"/>
    <col min="11534" max="11534" width="55" style="8" customWidth="1"/>
    <col min="11535" max="11776" width="9.109375" style="8"/>
    <col min="11777" max="11777" width="10.88671875" style="8" customWidth="1"/>
    <col min="11778" max="11778" width="10.109375" style="8" customWidth="1"/>
    <col min="11779" max="11779" width="13.6640625" style="8" customWidth="1"/>
    <col min="11780" max="11780" width="9" style="8" customWidth="1"/>
    <col min="11781" max="11782" width="10.109375" style="8" customWidth="1"/>
    <col min="11783" max="11783" width="15" style="8" customWidth="1"/>
    <col min="11784" max="11784" width="10.6640625" style="8" customWidth="1"/>
    <col min="11785" max="11786" width="11.5546875" style="8" customWidth="1"/>
    <col min="11787" max="11788" width="12" style="8" customWidth="1"/>
    <col min="11789" max="11789" width="13" style="8" customWidth="1"/>
    <col min="11790" max="11790" width="55" style="8" customWidth="1"/>
    <col min="11791" max="12032" width="9.109375" style="8"/>
    <col min="12033" max="12033" width="10.88671875" style="8" customWidth="1"/>
    <col min="12034" max="12034" width="10.109375" style="8" customWidth="1"/>
    <col min="12035" max="12035" width="13.6640625" style="8" customWidth="1"/>
    <col min="12036" max="12036" width="9" style="8" customWidth="1"/>
    <col min="12037" max="12038" width="10.109375" style="8" customWidth="1"/>
    <col min="12039" max="12039" width="15" style="8" customWidth="1"/>
    <col min="12040" max="12040" width="10.6640625" style="8" customWidth="1"/>
    <col min="12041" max="12042" width="11.5546875" style="8" customWidth="1"/>
    <col min="12043" max="12044" width="12" style="8" customWidth="1"/>
    <col min="12045" max="12045" width="13" style="8" customWidth="1"/>
    <col min="12046" max="12046" width="55" style="8" customWidth="1"/>
    <col min="12047" max="12288" width="9.109375" style="8"/>
    <col min="12289" max="12289" width="10.88671875" style="8" customWidth="1"/>
    <col min="12290" max="12290" width="10.109375" style="8" customWidth="1"/>
    <col min="12291" max="12291" width="13.6640625" style="8" customWidth="1"/>
    <col min="12292" max="12292" width="9" style="8" customWidth="1"/>
    <col min="12293" max="12294" width="10.109375" style="8" customWidth="1"/>
    <col min="12295" max="12295" width="15" style="8" customWidth="1"/>
    <col min="12296" max="12296" width="10.6640625" style="8" customWidth="1"/>
    <col min="12297" max="12298" width="11.5546875" style="8" customWidth="1"/>
    <col min="12299" max="12300" width="12" style="8" customWidth="1"/>
    <col min="12301" max="12301" width="13" style="8" customWidth="1"/>
    <col min="12302" max="12302" width="55" style="8" customWidth="1"/>
    <col min="12303" max="12544" width="9.109375" style="8"/>
    <col min="12545" max="12545" width="10.88671875" style="8" customWidth="1"/>
    <col min="12546" max="12546" width="10.109375" style="8" customWidth="1"/>
    <col min="12547" max="12547" width="13.6640625" style="8" customWidth="1"/>
    <col min="12548" max="12548" width="9" style="8" customWidth="1"/>
    <col min="12549" max="12550" width="10.109375" style="8" customWidth="1"/>
    <col min="12551" max="12551" width="15" style="8" customWidth="1"/>
    <col min="12552" max="12552" width="10.6640625" style="8" customWidth="1"/>
    <col min="12553" max="12554" width="11.5546875" style="8" customWidth="1"/>
    <col min="12555" max="12556" width="12" style="8" customWidth="1"/>
    <col min="12557" max="12557" width="13" style="8" customWidth="1"/>
    <col min="12558" max="12558" width="55" style="8" customWidth="1"/>
    <col min="12559" max="12800" width="9.109375" style="8"/>
    <col min="12801" max="12801" width="10.88671875" style="8" customWidth="1"/>
    <col min="12802" max="12802" width="10.109375" style="8" customWidth="1"/>
    <col min="12803" max="12803" width="13.6640625" style="8" customWidth="1"/>
    <col min="12804" max="12804" width="9" style="8" customWidth="1"/>
    <col min="12805" max="12806" width="10.109375" style="8" customWidth="1"/>
    <col min="12807" max="12807" width="15" style="8" customWidth="1"/>
    <col min="12808" max="12808" width="10.6640625" style="8" customWidth="1"/>
    <col min="12809" max="12810" width="11.5546875" style="8" customWidth="1"/>
    <col min="12811" max="12812" width="12" style="8" customWidth="1"/>
    <col min="12813" max="12813" width="13" style="8" customWidth="1"/>
    <col min="12814" max="12814" width="55" style="8" customWidth="1"/>
    <col min="12815" max="13056" width="9.109375" style="8"/>
    <col min="13057" max="13057" width="10.88671875" style="8" customWidth="1"/>
    <col min="13058" max="13058" width="10.109375" style="8" customWidth="1"/>
    <col min="13059" max="13059" width="13.6640625" style="8" customWidth="1"/>
    <col min="13060" max="13060" width="9" style="8" customWidth="1"/>
    <col min="13061" max="13062" width="10.109375" style="8" customWidth="1"/>
    <col min="13063" max="13063" width="15" style="8" customWidth="1"/>
    <col min="13064" max="13064" width="10.6640625" style="8" customWidth="1"/>
    <col min="13065" max="13066" width="11.5546875" style="8" customWidth="1"/>
    <col min="13067" max="13068" width="12" style="8" customWidth="1"/>
    <col min="13069" max="13069" width="13" style="8" customWidth="1"/>
    <col min="13070" max="13070" width="55" style="8" customWidth="1"/>
    <col min="13071" max="13312" width="9.109375" style="8"/>
    <col min="13313" max="13313" width="10.88671875" style="8" customWidth="1"/>
    <col min="13314" max="13314" width="10.109375" style="8" customWidth="1"/>
    <col min="13315" max="13315" width="13.6640625" style="8" customWidth="1"/>
    <col min="13316" max="13316" width="9" style="8" customWidth="1"/>
    <col min="13317" max="13318" width="10.109375" style="8" customWidth="1"/>
    <col min="13319" max="13319" width="15" style="8" customWidth="1"/>
    <col min="13320" max="13320" width="10.6640625" style="8" customWidth="1"/>
    <col min="13321" max="13322" width="11.5546875" style="8" customWidth="1"/>
    <col min="13323" max="13324" width="12" style="8" customWidth="1"/>
    <col min="13325" max="13325" width="13" style="8" customWidth="1"/>
    <col min="13326" max="13326" width="55" style="8" customWidth="1"/>
    <col min="13327" max="13568" width="9.109375" style="8"/>
    <col min="13569" max="13569" width="10.88671875" style="8" customWidth="1"/>
    <col min="13570" max="13570" width="10.109375" style="8" customWidth="1"/>
    <col min="13571" max="13571" width="13.6640625" style="8" customWidth="1"/>
    <col min="13572" max="13572" width="9" style="8" customWidth="1"/>
    <col min="13573" max="13574" width="10.109375" style="8" customWidth="1"/>
    <col min="13575" max="13575" width="15" style="8" customWidth="1"/>
    <col min="13576" max="13576" width="10.6640625" style="8" customWidth="1"/>
    <col min="13577" max="13578" width="11.5546875" style="8" customWidth="1"/>
    <col min="13579" max="13580" width="12" style="8" customWidth="1"/>
    <col min="13581" max="13581" width="13" style="8" customWidth="1"/>
    <col min="13582" max="13582" width="55" style="8" customWidth="1"/>
    <col min="13583" max="13824" width="9.109375" style="8"/>
    <col min="13825" max="13825" width="10.88671875" style="8" customWidth="1"/>
    <col min="13826" max="13826" width="10.109375" style="8" customWidth="1"/>
    <col min="13827" max="13827" width="13.6640625" style="8" customWidth="1"/>
    <col min="13828" max="13828" width="9" style="8" customWidth="1"/>
    <col min="13829" max="13830" width="10.109375" style="8" customWidth="1"/>
    <col min="13831" max="13831" width="15" style="8" customWidth="1"/>
    <col min="13832" max="13832" width="10.6640625" style="8" customWidth="1"/>
    <col min="13833" max="13834" width="11.5546875" style="8" customWidth="1"/>
    <col min="13835" max="13836" width="12" style="8" customWidth="1"/>
    <col min="13837" max="13837" width="13" style="8" customWidth="1"/>
    <col min="13838" max="13838" width="55" style="8" customWidth="1"/>
    <col min="13839" max="14080" width="9.109375" style="8"/>
    <col min="14081" max="14081" width="10.88671875" style="8" customWidth="1"/>
    <col min="14082" max="14082" width="10.109375" style="8" customWidth="1"/>
    <col min="14083" max="14083" width="13.6640625" style="8" customWidth="1"/>
    <col min="14084" max="14084" width="9" style="8" customWidth="1"/>
    <col min="14085" max="14086" width="10.109375" style="8" customWidth="1"/>
    <col min="14087" max="14087" width="15" style="8" customWidth="1"/>
    <col min="14088" max="14088" width="10.6640625" style="8" customWidth="1"/>
    <col min="14089" max="14090" width="11.5546875" style="8" customWidth="1"/>
    <col min="14091" max="14092" width="12" style="8" customWidth="1"/>
    <col min="14093" max="14093" width="13" style="8" customWidth="1"/>
    <col min="14094" max="14094" width="55" style="8" customWidth="1"/>
    <col min="14095" max="14336" width="9.109375" style="8"/>
    <col min="14337" max="14337" width="10.88671875" style="8" customWidth="1"/>
    <col min="14338" max="14338" width="10.109375" style="8" customWidth="1"/>
    <col min="14339" max="14339" width="13.6640625" style="8" customWidth="1"/>
    <col min="14340" max="14340" width="9" style="8" customWidth="1"/>
    <col min="14341" max="14342" width="10.109375" style="8" customWidth="1"/>
    <col min="14343" max="14343" width="15" style="8" customWidth="1"/>
    <col min="14344" max="14344" width="10.6640625" style="8" customWidth="1"/>
    <col min="14345" max="14346" width="11.5546875" style="8" customWidth="1"/>
    <col min="14347" max="14348" width="12" style="8" customWidth="1"/>
    <col min="14349" max="14349" width="13" style="8" customWidth="1"/>
    <col min="14350" max="14350" width="55" style="8" customWidth="1"/>
    <col min="14351" max="14592" width="9.109375" style="8"/>
    <col min="14593" max="14593" width="10.88671875" style="8" customWidth="1"/>
    <col min="14594" max="14594" width="10.109375" style="8" customWidth="1"/>
    <col min="14595" max="14595" width="13.6640625" style="8" customWidth="1"/>
    <col min="14596" max="14596" width="9" style="8" customWidth="1"/>
    <col min="14597" max="14598" width="10.109375" style="8" customWidth="1"/>
    <col min="14599" max="14599" width="15" style="8" customWidth="1"/>
    <col min="14600" max="14600" width="10.6640625" style="8" customWidth="1"/>
    <col min="14601" max="14602" width="11.5546875" style="8" customWidth="1"/>
    <col min="14603" max="14604" width="12" style="8" customWidth="1"/>
    <col min="14605" max="14605" width="13" style="8" customWidth="1"/>
    <col min="14606" max="14606" width="55" style="8" customWidth="1"/>
    <col min="14607" max="14848" width="9.109375" style="8"/>
    <col min="14849" max="14849" width="10.88671875" style="8" customWidth="1"/>
    <col min="14850" max="14850" width="10.109375" style="8" customWidth="1"/>
    <col min="14851" max="14851" width="13.6640625" style="8" customWidth="1"/>
    <col min="14852" max="14852" width="9" style="8" customWidth="1"/>
    <col min="14853" max="14854" width="10.109375" style="8" customWidth="1"/>
    <col min="14855" max="14855" width="15" style="8" customWidth="1"/>
    <col min="14856" max="14856" width="10.6640625" style="8" customWidth="1"/>
    <col min="14857" max="14858" width="11.5546875" style="8" customWidth="1"/>
    <col min="14859" max="14860" width="12" style="8" customWidth="1"/>
    <col min="14861" max="14861" width="13" style="8" customWidth="1"/>
    <col min="14862" max="14862" width="55" style="8" customWidth="1"/>
    <col min="14863" max="15104" width="9.109375" style="8"/>
    <col min="15105" max="15105" width="10.88671875" style="8" customWidth="1"/>
    <col min="15106" max="15106" width="10.109375" style="8" customWidth="1"/>
    <col min="15107" max="15107" width="13.6640625" style="8" customWidth="1"/>
    <col min="15108" max="15108" width="9" style="8" customWidth="1"/>
    <col min="15109" max="15110" width="10.109375" style="8" customWidth="1"/>
    <col min="15111" max="15111" width="15" style="8" customWidth="1"/>
    <col min="15112" max="15112" width="10.6640625" style="8" customWidth="1"/>
    <col min="15113" max="15114" width="11.5546875" style="8" customWidth="1"/>
    <col min="15115" max="15116" width="12" style="8" customWidth="1"/>
    <col min="15117" max="15117" width="13" style="8" customWidth="1"/>
    <col min="15118" max="15118" width="55" style="8" customWidth="1"/>
    <col min="15119" max="15360" width="9.109375" style="8"/>
    <col min="15361" max="15361" width="10.88671875" style="8" customWidth="1"/>
    <col min="15362" max="15362" width="10.109375" style="8" customWidth="1"/>
    <col min="15363" max="15363" width="13.6640625" style="8" customWidth="1"/>
    <col min="15364" max="15364" width="9" style="8" customWidth="1"/>
    <col min="15365" max="15366" width="10.109375" style="8" customWidth="1"/>
    <col min="15367" max="15367" width="15" style="8" customWidth="1"/>
    <col min="15368" max="15368" width="10.6640625" style="8" customWidth="1"/>
    <col min="15369" max="15370" width="11.5546875" style="8" customWidth="1"/>
    <col min="15371" max="15372" width="12" style="8" customWidth="1"/>
    <col min="15373" max="15373" width="13" style="8" customWidth="1"/>
    <col min="15374" max="15374" width="55" style="8" customWidth="1"/>
    <col min="15375" max="15616" width="9.109375" style="8"/>
    <col min="15617" max="15617" width="10.88671875" style="8" customWidth="1"/>
    <col min="15618" max="15618" width="10.109375" style="8" customWidth="1"/>
    <col min="15619" max="15619" width="13.6640625" style="8" customWidth="1"/>
    <col min="15620" max="15620" width="9" style="8" customWidth="1"/>
    <col min="15621" max="15622" width="10.109375" style="8" customWidth="1"/>
    <col min="15623" max="15623" width="15" style="8" customWidth="1"/>
    <col min="15624" max="15624" width="10.6640625" style="8" customWidth="1"/>
    <col min="15625" max="15626" width="11.5546875" style="8" customWidth="1"/>
    <col min="15627" max="15628" width="12" style="8" customWidth="1"/>
    <col min="15629" max="15629" width="13" style="8" customWidth="1"/>
    <col min="15630" max="15630" width="55" style="8" customWidth="1"/>
    <col min="15631" max="15872" width="9.109375" style="8"/>
    <col min="15873" max="15873" width="10.88671875" style="8" customWidth="1"/>
    <col min="15874" max="15874" width="10.109375" style="8" customWidth="1"/>
    <col min="15875" max="15875" width="13.6640625" style="8" customWidth="1"/>
    <col min="15876" max="15876" width="9" style="8" customWidth="1"/>
    <col min="15877" max="15878" width="10.109375" style="8" customWidth="1"/>
    <col min="15879" max="15879" width="15" style="8" customWidth="1"/>
    <col min="15880" max="15880" width="10.6640625" style="8" customWidth="1"/>
    <col min="15881" max="15882" width="11.5546875" style="8" customWidth="1"/>
    <col min="15883" max="15884" width="12" style="8" customWidth="1"/>
    <col min="15885" max="15885" width="13" style="8" customWidth="1"/>
    <col min="15886" max="15886" width="55" style="8" customWidth="1"/>
    <col min="15887" max="16128" width="9.109375" style="8"/>
    <col min="16129" max="16129" width="10.88671875" style="8" customWidth="1"/>
    <col min="16130" max="16130" width="10.109375" style="8" customWidth="1"/>
    <col min="16131" max="16131" width="13.6640625" style="8" customWidth="1"/>
    <col min="16132" max="16132" width="9" style="8" customWidth="1"/>
    <col min="16133" max="16134" width="10.109375" style="8" customWidth="1"/>
    <col min="16135" max="16135" width="15" style="8" customWidth="1"/>
    <col min="16136" max="16136" width="10.6640625" style="8" customWidth="1"/>
    <col min="16137" max="16138" width="11.5546875" style="8" customWidth="1"/>
    <col min="16139" max="16140" width="12" style="8" customWidth="1"/>
    <col min="16141" max="16141" width="13" style="8" customWidth="1"/>
    <col min="16142" max="16142" width="55" style="8" customWidth="1"/>
    <col min="16143" max="16384" width="9.109375" style="8"/>
  </cols>
  <sheetData>
    <row r="1" spans="1:21" s="1" customFormat="1" ht="36" customHeight="1" thickBot="1" x14ac:dyDescent="0.4">
      <c r="A1" s="220" t="s">
        <v>51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3"/>
    </row>
    <row r="2" spans="1:21" ht="27" customHeight="1" thickBot="1" x14ac:dyDescent="0.35">
      <c r="A2" s="59" t="s">
        <v>1</v>
      </c>
      <c r="B2" s="59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3" t="s">
        <v>9</v>
      </c>
      <c r="J2" s="4" t="s">
        <v>10</v>
      </c>
      <c r="K2" s="5" t="s">
        <v>11</v>
      </c>
      <c r="L2" s="6" t="s">
        <v>12</v>
      </c>
      <c r="M2" s="6" t="s">
        <v>13</v>
      </c>
      <c r="N2" s="7" t="s">
        <v>14</v>
      </c>
    </row>
    <row r="3" spans="1:21" s="70" customFormat="1" ht="17.25" customHeight="1" x14ac:dyDescent="0.3">
      <c r="A3" s="171">
        <v>42739</v>
      </c>
      <c r="B3" s="172" t="s">
        <v>15</v>
      </c>
      <c r="C3" s="173" t="s">
        <v>27</v>
      </c>
      <c r="D3" s="174">
        <v>5</v>
      </c>
      <c r="E3" s="172">
        <v>2</v>
      </c>
      <c r="F3" s="174">
        <v>10</v>
      </c>
      <c r="G3" s="173" t="s">
        <v>27</v>
      </c>
      <c r="H3" s="175">
        <v>2</v>
      </c>
      <c r="I3" s="176">
        <v>10</v>
      </c>
      <c r="J3" s="176">
        <f t="shared" ref="J3:J7" si="0">I3-F3</f>
        <v>0</v>
      </c>
      <c r="K3" s="177">
        <v>6</v>
      </c>
      <c r="L3" s="178">
        <f>SUM(I3*K3)</f>
        <v>60</v>
      </c>
      <c r="M3" s="179">
        <f>SUM(I3*K3*1.09)</f>
        <v>65.400000000000006</v>
      </c>
      <c r="N3" s="180" t="s">
        <v>87</v>
      </c>
    </row>
    <row r="4" spans="1:21" s="70" customFormat="1" ht="17.25" customHeight="1" x14ac:dyDescent="0.3">
      <c r="A4" s="171"/>
      <c r="B4" s="172"/>
      <c r="C4" s="173" t="s">
        <v>28</v>
      </c>
      <c r="D4" s="174">
        <v>3</v>
      </c>
      <c r="E4" s="172">
        <v>4</v>
      </c>
      <c r="F4" s="174">
        <v>12</v>
      </c>
      <c r="G4" s="173" t="s">
        <v>28</v>
      </c>
      <c r="H4" s="175">
        <v>2</v>
      </c>
      <c r="I4" s="176">
        <v>6</v>
      </c>
      <c r="J4" s="176">
        <f t="shared" si="0"/>
        <v>-6</v>
      </c>
      <c r="K4" s="177">
        <v>6</v>
      </c>
      <c r="L4" s="178">
        <f t="shared" ref="L4:L7" si="1">SUM(I4*K4)</f>
        <v>36</v>
      </c>
      <c r="M4" s="179">
        <f t="shared" ref="M4:M7" si="2">SUM(I4*K4*1.09)</f>
        <v>39.24</v>
      </c>
      <c r="N4" s="180" t="s">
        <v>87</v>
      </c>
    </row>
    <row r="5" spans="1:21" s="70" customFormat="1" ht="17.25" customHeight="1" x14ac:dyDescent="0.3">
      <c r="A5" s="171"/>
      <c r="B5" s="181"/>
      <c r="C5" s="173" t="s">
        <v>79</v>
      </c>
      <c r="D5" s="174">
        <v>8</v>
      </c>
      <c r="E5" s="172">
        <v>4</v>
      </c>
      <c r="F5" s="174">
        <v>32</v>
      </c>
      <c r="G5" s="173" t="s">
        <v>79</v>
      </c>
      <c r="H5" s="175">
        <v>4</v>
      </c>
      <c r="I5" s="176">
        <v>28</v>
      </c>
      <c r="J5" s="176">
        <f t="shared" si="0"/>
        <v>-4</v>
      </c>
      <c r="K5" s="177">
        <v>6</v>
      </c>
      <c r="L5" s="178">
        <f t="shared" si="1"/>
        <v>168</v>
      </c>
      <c r="M5" s="179">
        <f t="shared" si="2"/>
        <v>183.12</v>
      </c>
      <c r="N5" s="180" t="s">
        <v>136</v>
      </c>
    </row>
    <row r="6" spans="1:21" s="70" customFormat="1" ht="17.25" customHeight="1" x14ac:dyDescent="0.3">
      <c r="A6" s="171"/>
      <c r="B6" s="181"/>
      <c r="C6" s="173" t="s">
        <v>29</v>
      </c>
      <c r="D6" s="174">
        <v>6</v>
      </c>
      <c r="E6" s="172">
        <v>4</v>
      </c>
      <c r="F6" s="174">
        <v>24</v>
      </c>
      <c r="G6" s="173" t="s">
        <v>29</v>
      </c>
      <c r="H6" s="175">
        <v>2</v>
      </c>
      <c r="I6" s="176">
        <v>12</v>
      </c>
      <c r="J6" s="176">
        <f t="shared" si="0"/>
        <v>-12</v>
      </c>
      <c r="K6" s="177">
        <v>6</v>
      </c>
      <c r="L6" s="178">
        <f t="shared" si="1"/>
        <v>72</v>
      </c>
      <c r="M6" s="179">
        <f t="shared" si="2"/>
        <v>78.48</v>
      </c>
      <c r="N6" s="180" t="s">
        <v>87</v>
      </c>
    </row>
    <row r="7" spans="1:21" s="70" customFormat="1" ht="17.25" customHeight="1" x14ac:dyDescent="0.3">
      <c r="A7" s="171"/>
      <c r="B7" s="181"/>
      <c r="C7" s="173" t="s">
        <v>30</v>
      </c>
      <c r="D7" s="174">
        <v>2</v>
      </c>
      <c r="E7" s="172">
        <v>2</v>
      </c>
      <c r="F7" s="174">
        <v>4</v>
      </c>
      <c r="G7" s="173" t="s">
        <v>30</v>
      </c>
      <c r="H7" s="175">
        <v>2</v>
      </c>
      <c r="I7" s="176">
        <v>4</v>
      </c>
      <c r="J7" s="176">
        <f t="shared" si="0"/>
        <v>0</v>
      </c>
      <c r="K7" s="177">
        <v>6</v>
      </c>
      <c r="L7" s="178">
        <f t="shared" si="1"/>
        <v>24</v>
      </c>
      <c r="M7" s="179">
        <f t="shared" si="2"/>
        <v>26.160000000000004</v>
      </c>
      <c r="N7" s="180" t="s">
        <v>87</v>
      </c>
    </row>
    <row r="8" spans="1:21" ht="17.25" customHeight="1" x14ac:dyDescent="0.3">
      <c r="A8" s="182"/>
      <c r="B8" s="184"/>
      <c r="C8" s="184"/>
      <c r="D8" s="185"/>
      <c r="E8" s="183"/>
      <c r="F8" s="183"/>
      <c r="G8" s="184"/>
      <c r="H8" s="186"/>
      <c r="I8" s="187"/>
      <c r="J8" s="187"/>
      <c r="K8" s="188"/>
      <c r="L8" s="189"/>
      <c r="M8" s="190"/>
      <c r="N8" s="191"/>
    </row>
    <row r="9" spans="1:21" s="70" customFormat="1" ht="17.25" customHeight="1" x14ac:dyDescent="0.3">
      <c r="A9" s="171">
        <v>42770</v>
      </c>
      <c r="B9" s="72" t="s">
        <v>17</v>
      </c>
      <c r="C9" s="173" t="s">
        <v>27</v>
      </c>
      <c r="D9" s="174">
        <v>5</v>
      </c>
      <c r="E9" s="172">
        <v>2</v>
      </c>
      <c r="F9" s="174">
        <v>10</v>
      </c>
      <c r="G9" s="173" t="s">
        <v>27</v>
      </c>
      <c r="H9" s="175">
        <v>2</v>
      </c>
      <c r="I9" s="176">
        <v>10</v>
      </c>
      <c r="J9" s="176">
        <f t="shared" ref="J9:J13" si="3">I9-F9</f>
        <v>0</v>
      </c>
      <c r="K9" s="177">
        <v>6</v>
      </c>
      <c r="L9" s="178">
        <f>SUM(I9*K9)</f>
        <v>60</v>
      </c>
      <c r="M9" s="179">
        <f t="shared" ref="M9:M13" si="4">SUM(I9*K9*1.09)</f>
        <v>65.400000000000006</v>
      </c>
      <c r="N9" s="180" t="s">
        <v>87</v>
      </c>
    </row>
    <row r="10" spans="1:21" s="70" customFormat="1" ht="17.25" customHeight="1" x14ac:dyDescent="0.3">
      <c r="A10" s="171"/>
      <c r="B10" s="181"/>
      <c r="C10" s="173" t="s">
        <v>28</v>
      </c>
      <c r="D10" s="174">
        <v>3</v>
      </c>
      <c r="E10" s="172">
        <v>4</v>
      </c>
      <c r="F10" s="174">
        <v>12</v>
      </c>
      <c r="G10" s="173" t="s">
        <v>28</v>
      </c>
      <c r="H10" s="175">
        <v>1</v>
      </c>
      <c r="I10" s="176">
        <v>3</v>
      </c>
      <c r="J10" s="176">
        <f t="shared" si="3"/>
        <v>-9</v>
      </c>
      <c r="K10" s="177">
        <v>6</v>
      </c>
      <c r="L10" s="178">
        <f t="shared" ref="L10:L13" si="5">SUM(I10*K10)</f>
        <v>18</v>
      </c>
      <c r="M10" s="179">
        <f t="shared" si="4"/>
        <v>19.62</v>
      </c>
      <c r="N10" s="180" t="s">
        <v>89</v>
      </c>
    </row>
    <row r="11" spans="1:21" s="70" customFormat="1" ht="17.25" customHeight="1" x14ac:dyDescent="0.3">
      <c r="A11" s="171"/>
      <c r="B11" s="181"/>
      <c r="C11" s="173" t="s">
        <v>79</v>
      </c>
      <c r="D11" s="174">
        <v>8</v>
      </c>
      <c r="E11" s="172">
        <v>4</v>
      </c>
      <c r="F11" s="174">
        <v>32</v>
      </c>
      <c r="G11" s="173" t="s">
        <v>79</v>
      </c>
      <c r="H11" s="175">
        <v>2</v>
      </c>
      <c r="I11" s="176">
        <v>12</v>
      </c>
      <c r="J11" s="176">
        <f t="shared" si="3"/>
        <v>-20</v>
      </c>
      <c r="K11" s="177">
        <v>6</v>
      </c>
      <c r="L11" s="178">
        <f t="shared" si="5"/>
        <v>72</v>
      </c>
      <c r="M11" s="179">
        <f t="shared" si="4"/>
        <v>78.48</v>
      </c>
      <c r="N11" s="180" t="s">
        <v>114</v>
      </c>
    </row>
    <row r="12" spans="1:21" s="70" customFormat="1" ht="17.25" customHeight="1" x14ac:dyDescent="0.3">
      <c r="A12" s="171"/>
      <c r="B12" s="72"/>
      <c r="C12" s="173" t="s">
        <v>29</v>
      </c>
      <c r="D12" s="174">
        <v>6</v>
      </c>
      <c r="E12" s="172">
        <v>4</v>
      </c>
      <c r="F12" s="174">
        <v>24</v>
      </c>
      <c r="G12" s="173" t="s">
        <v>29</v>
      </c>
      <c r="H12" s="175">
        <v>3</v>
      </c>
      <c r="I12" s="176">
        <v>14</v>
      </c>
      <c r="J12" s="176">
        <f t="shared" si="3"/>
        <v>-10</v>
      </c>
      <c r="K12" s="177">
        <v>6</v>
      </c>
      <c r="L12" s="178">
        <f t="shared" si="5"/>
        <v>84</v>
      </c>
      <c r="M12" s="179">
        <f t="shared" si="4"/>
        <v>91.56</v>
      </c>
      <c r="N12" s="180" t="s">
        <v>88</v>
      </c>
    </row>
    <row r="13" spans="1:21" s="70" customFormat="1" ht="17.25" customHeight="1" x14ac:dyDescent="0.3">
      <c r="A13" s="171"/>
      <c r="B13" s="172"/>
      <c r="C13" s="173" t="s">
        <v>30</v>
      </c>
      <c r="D13" s="174">
        <v>2</v>
      </c>
      <c r="E13" s="172">
        <v>2</v>
      </c>
      <c r="F13" s="174">
        <v>4</v>
      </c>
      <c r="G13" s="173" t="s">
        <v>30</v>
      </c>
      <c r="H13" s="175">
        <v>2</v>
      </c>
      <c r="I13" s="176">
        <v>4</v>
      </c>
      <c r="J13" s="176">
        <f t="shared" si="3"/>
        <v>0</v>
      </c>
      <c r="K13" s="177">
        <v>6</v>
      </c>
      <c r="L13" s="178">
        <f t="shared" si="5"/>
        <v>24</v>
      </c>
      <c r="M13" s="179">
        <f t="shared" si="4"/>
        <v>26.160000000000004</v>
      </c>
      <c r="N13" s="180" t="s">
        <v>87</v>
      </c>
    </row>
    <row r="14" spans="1:21" ht="17.25" customHeight="1" x14ac:dyDescent="0.3">
      <c r="A14" s="182"/>
      <c r="B14" s="183"/>
      <c r="C14" s="113"/>
      <c r="D14" s="185"/>
      <c r="E14" s="183"/>
      <c r="F14" s="183"/>
      <c r="G14" s="184"/>
      <c r="H14" s="186"/>
      <c r="I14" s="187"/>
      <c r="J14" s="187"/>
      <c r="K14" s="188"/>
      <c r="L14" s="189"/>
      <c r="M14" s="190"/>
      <c r="N14" s="191"/>
      <c r="O14" s="21"/>
      <c r="P14" s="21"/>
      <c r="Q14" s="21"/>
      <c r="R14" s="21"/>
      <c r="S14" s="21"/>
      <c r="T14" s="21"/>
      <c r="U14" s="21"/>
    </row>
    <row r="15" spans="1:21" s="70" customFormat="1" ht="17.25" customHeight="1" x14ac:dyDescent="0.3">
      <c r="A15" s="171">
        <v>42798</v>
      </c>
      <c r="B15" s="172" t="s">
        <v>18</v>
      </c>
      <c r="C15" s="173" t="s">
        <v>27</v>
      </c>
      <c r="D15" s="174">
        <v>5</v>
      </c>
      <c r="E15" s="172">
        <v>2</v>
      </c>
      <c r="F15" s="174">
        <v>10</v>
      </c>
      <c r="G15" s="173" t="s">
        <v>27</v>
      </c>
      <c r="H15" s="175">
        <v>2</v>
      </c>
      <c r="I15" s="176">
        <v>10</v>
      </c>
      <c r="J15" s="176">
        <f t="shared" ref="J15:J19" si="6">I15-F15</f>
        <v>0</v>
      </c>
      <c r="K15" s="177">
        <v>6</v>
      </c>
      <c r="L15" s="178">
        <f t="shared" ref="L15:L19" si="7">SUM(I15*K15)</f>
        <v>60</v>
      </c>
      <c r="M15" s="179">
        <f t="shared" ref="M15:M67" si="8">SUM(I15*K15*1.09)</f>
        <v>65.400000000000006</v>
      </c>
      <c r="N15" s="180" t="s">
        <v>87</v>
      </c>
    </row>
    <row r="16" spans="1:21" s="70" customFormat="1" ht="17.25" customHeight="1" x14ac:dyDescent="0.3">
      <c r="A16" s="171"/>
      <c r="B16" s="72"/>
      <c r="C16" s="173" t="s">
        <v>28</v>
      </c>
      <c r="D16" s="174">
        <v>3</v>
      </c>
      <c r="E16" s="172">
        <v>4</v>
      </c>
      <c r="F16" s="174">
        <v>12</v>
      </c>
      <c r="G16" s="173" t="s">
        <v>28</v>
      </c>
      <c r="H16" s="175">
        <v>1</v>
      </c>
      <c r="I16" s="176">
        <v>3</v>
      </c>
      <c r="J16" s="176">
        <f t="shared" si="6"/>
        <v>-9</v>
      </c>
      <c r="K16" s="177">
        <v>6</v>
      </c>
      <c r="L16" s="178">
        <f t="shared" si="7"/>
        <v>18</v>
      </c>
      <c r="M16" s="179">
        <f t="shared" si="8"/>
        <v>19.62</v>
      </c>
      <c r="N16" s="180" t="s">
        <v>86</v>
      </c>
    </row>
    <row r="17" spans="1:14" s="70" customFormat="1" ht="17.25" customHeight="1" x14ac:dyDescent="0.3">
      <c r="A17" s="171"/>
      <c r="B17" s="172"/>
      <c r="C17" s="173" t="s">
        <v>79</v>
      </c>
      <c r="D17" s="174">
        <v>8</v>
      </c>
      <c r="E17" s="172">
        <v>4</v>
      </c>
      <c r="F17" s="174">
        <v>32</v>
      </c>
      <c r="G17" s="173" t="s">
        <v>79</v>
      </c>
      <c r="H17" s="175">
        <v>3</v>
      </c>
      <c r="I17" s="176">
        <v>16</v>
      </c>
      <c r="J17" s="176">
        <f t="shared" si="6"/>
        <v>-16</v>
      </c>
      <c r="K17" s="177">
        <v>6</v>
      </c>
      <c r="L17" s="178">
        <f t="shared" si="7"/>
        <v>96</v>
      </c>
      <c r="M17" s="179">
        <f t="shared" si="8"/>
        <v>104.64000000000001</v>
      </c>
      <c r="N17" s="180" t="s">
        <v>151</v>
      </c>
    </row>
    <row r="18" spans="1:14" s="70" customFormat="1" ht="17.25" customHeight="1" x14ac:dyDescent="0.3">
      <c r="A18" s="171"/>
      <c r="B18" s="181"/>
      <c r="C18" s="173" t="s">
        <v>29</v>
      </c>
      <c r="D18" s="174">
        <v>6</v>
      </c>
      <c r="E18" s="172">
        <v>4</v>
      </c>
      <c r="F18" s="174">
        <v>24</v>
      </c>
      <c r="G18" s="173" t="s">
        <v>29</v>
      </c>
      <c r="H18" s="175">
        <v>3</v>
      </c>
      <c r="I18" s="176">
        <v>12</v>
      </c>
      <c r="J18" s="176">
        <f t="shared" si="6"/>
        <v>-12</v>
      </c>
      <c r="K18" s="177">
        <v>6</v>
      </c>
      <c r="L18" s="178">
        <f t="shared" si="7"/>
        <v>72</v>
      </c>
      <c r="M18" s="179">
        <f t="shared" si="8"/>
        <v>78.48</v>
      </c>
      <c r="N18" s="180" t="s">
        <v>88</v>
      </c>
    </row>
    <row r="19" spans="1:14" s="70" customFormat="1" ht="17.25" customHeight="1" x14ac:dyDescent="0.3">
      <c r="A19" s="171"/>
      <c r="B19" s="72"/>
      <c r="C19" s="173" t="s">
        <v>30</v>
      </c>
      <c r="D19" s="174">
        <v>2</v>
      </c>
      <c r="E19" s="172">
        <v>2</v>
      </c>
      <c r="F19" s="174">
        <v>4</v>
      </c>
      <c r="G19" s="173" t="s">
        <v>30</v>
      </c>
      <c r="H19" s="175">
        <v>2</v>
      </c>
      <c r="I19" s="176">
        <v>4</v>
      </c>
      <c r="J19" s="176">
        <f t="shared" si="6"/>
        <v>0</v>
      </c>
      <c r="K19" s="177">
        <v>6</v>
      </c>
      <c r="L19" s="178">
        <f t="shared" si="7"/>
        <v>24</v>
      </c>
      <c r="M19" s="179">
        <f t="shared" si="8"/>
        <v>26.160000000000004</v>
      </c>
      <c r="N19" s="180" t="s">
        <v>91</v>
      </c>
    </row>
    <row r="20" spans="1:14" ht="17.25" customHeight="1" x14ac:dyDescent="0.3">
      <c r="A20" s="182"/>
      <c r="B20" s="193"/>
      <c r="C20" s="184"/>
      <c r="D20" s="185"/>
      <c r="E20" s="183"/>
      <c r="F20" s="183"/>
      <c r="G20" s="184"/>
      <c r="H20" s="186"/>
      <c r="I20" s="187"/>
      <c r="J20" s="187"/>
      <c r="K20" s="188"/>
      <c r="L20" s="189"/>
      <c r="M20" s="190"/>
      <c r="N20" s="191"/>
    </row>
    <row r="21" spans="1:14" s="70" customFormat="1" ht="17.25" customHeight="1" x14ac:dyDescent="0.3">
      <c r="A21" s="171">
        <v>42829</v>
      </c>
      <c r="B21" s="172" t="s">
        <v>19</v>
      </c>
      <c r="C21" s="173" t="s">
        <v>27</v>
      </c>
      <c r="D21" s="174">
        <v>5</v>
      </c>
      <c r="E21" s="172">
        <v>2</v>
      </c>
      <c r="F21" s="174">
        <v>10</v>
      </c>
      <c r="G21" s="173" t="s">
        <v>27</v>
      </c>
      <c r="H21" s="175">
        <v>2</v>
      </c>
      <c r="I21" s="176">
        <v>10</v>
      </c>
      <c r="J21" s="176">
        <f t="shared" ref="J21:J25" si="9">I21-F21</f>
        <v>0</v>
      </c>
      <c r="K21" s="177">
        <v>6</v>
      </c>
      <c r="L21" s="178">
        <f t="shared" ref="L21:L25" si="10">SUM(I21*K21)</f>
        <v>60</v>
      </c>
      <c r="M21" s="179">
        <f t="shared" si="8"/>
        <v>65.400000000000006</v>
      </c>
      <c r="N21" s="180" t="s">
        <v>87</v>
      </c>
    </row>
    <row r="22" spans="1:14" s="70" customFormat="1" ht="17.25" customHeight="1" x14ac:dyDescent="0.3">
      <c r="A22" s="171"/>
      <c r="B22" s="172"/>
      <c r="C22" s="173" t="s">
        <v>28</v>
      </c>
      <c r="D22" s="174">
        <v>3</v>
      </c>
      <c r="E22" s="172">
        <v>4</v>
      </c>
      <c r="F22" s="174">
        <v>12</v>
      </c>
      <c r="G22" s="173" t="s">
        <v>28</v>
      </c>
      <c r="H22" s="175">
        <v>2</v>
      </c>
      <c r="I22" s="176">
        <v>6</v>
      </c>
      <c r="J22" s="176">
        <f t="shared" si="9"/>
        <v>-6</v>
      </c>
      <c r="K22" s="177">
        <v>6</v>
      </c>
      <c r="L22" s="178">
        <f t="shared" si="10"/>
        <v>36</v>
      </c>
      <c r="M22" s="179">
        <f t="shared" si="8"/>
        <v>39.24</v>
      </c>
      <c r="N22" s="180" t="s">
        <v>87</v>
      </c>
    </row>
    <row r="23" spans="1:14" s="70" customFormat="1" ht="17.25" customHeight="1" x14ac:dyDescent="0.3">
      <c r="A23" s="171"/>
      <c r="B23" s="72"/>
      <c r="C23" s="173" t="s">
        <v>79</v>
      </c>
      <c r="D23" s="174">
        <v>8</v>
      </c>
      <c r="E23" s="172">
        <v>4</v>
      </c>
      <c r="F23" s="174">
        <v>32</v>
      </c>
      <c r="G23" s="173" t="s">
        <v>79</v>
      </c>
      <c r="H23" s="175">
        <v>3</v>
      </c>
      <c r="I23" s="176">
        <v>24</v>
      </c>
      <c r="J23" s="176">
        <f t="shared" si="9"/>
        <v>-8</v>
      </c>
      <c r="K23" s="177">
        <v>6</v>
      </c>
      <c r="L23" s="178">
        <f t="shared" si="10"/>
        <v>144</v>
      </c>
      <c r="M23" s="179">
        <f t="shared" si="8"/>
        <v>156.96</v>
      </c>
      <c r="N23" s="180" t="s">
        <v>93</v>
      </c>
    </row>
    <row r="24" spans="1:14" s="70" customFormat="1" ht="17.25" customHeight="1" x14ac:dyDescent="0.3">
      <c r="A24" s="171"/>
      <c r="B24" s="172"/>
      <c r="C24" s="173" t="s">
        <v>29</v>
      </c>
      <c r="D24" s="174">
        <v>6</v>
      </c>
      <c r="E24" s="172">
        <v>4</v>
      </c>
      <c r="F24" s="174">
        <v>24</v>
      </c>
      <c r="G24" s="173" t="s">
        <v>29</v>
      </c>
      <c r="H24" s="175">
        <v>3</v>
      </c>
      <c r="I24" s="176">
        <v>16</v>
      </c>
      <c r="J24" s="176">
        <f t="shared" si="9"/>
        <v>-8</v>
      </c>
      <c r="K24" s="177">
        <v>6</v>
      </c>
      <c r="L24" s="178">
        <f t="shared" si="10"/>
        <v>96</v>
      </c>
      <c r="M24" s="179">
        <f t="shared" si="8"/>
        <v>104.64000000000001</v>
      </c>
      <c r="N24" s="180" t="s">
        <v>124</v>
      </c>
    </row>
    <row r="25" spans="1:14" s="70" customFormat="1" ht="17.25" customHeight="1" x14ac:dyDescent="0.3">
      <c r="A25" s="171"/>
      <c r="B25" s="172"/>
      <c r="C25" s="173" t="s">
        <v>30</v>
      </c>
      <c r="D25" s="174">
        <v>2</v>
      </c>
      <c r="E25" s="172">
        <v>2</v>
      </c>
      <c r="F25" s="174">
        <v>4</v>
      </c>
      <c r="G25" s="173" t="s">
        <v>30</v>
      </c>
      <c r="H25" s="175">
        <v>2</v>
      </c>
      <c r="I25" s="176">
        <v>4</v>
      </c>
      <c r="J25" s="176">
        <f t="shared" si="9"/>
        <v>0</v>
      </c>
      <c r="K25" s="177">
        <v>6</v>
      </c>
      <c r="L25" s="178">
        <f t="shared" si="10"/>
        <v>24</v>
      </c>
      <c r="M25" s="179">
        <f t="shared" si="8"/>
        <v>26.160000000000004</v>
      </c>
      <c r="N25" s="180" t="s">
        <v>91</v>
      </c>
    </row>
    <row r="26" spans="1:14" ht="17.25" customHeight="1" x14ac:dyDescent="0.3">
      <c r="A26" s="182"/>
      <c r="B26" s="193"/>
      <c r="C26" s="113"/>
      <c r="D26" s="185"/>
      <c r="E26" s="183"/>
      <c r="F26" s="183"/>
      <c r="G26" s="81"/>
      <c r="H26" s="186"/>
      <c r="I26" s="187"/>
      <c r="J26" s="187"/>
      <c r="K26" s="188"/>
      <c r="L26" s="189"/>
      <c r="M26" s="190"/>
      <c r="N26" s="191"/>
    </row>
    <row r="27" spans="1:14" s="70" customFormat="1" ht="17.25" customHeight="1" x14ac:dyDescent="0.3">
      <c r="A27" s="171">
        <v>42859</v>
      </c>
      <c r="B27" s="172" t="s">
        <v>20</v>
      </c>
      <c r="C27" s="173" t="s">
        <v>27</v>
      </c>
      <c r="D27" s="174">
        <v>5</v>
      </c>
      <c r="E27" s="172">
        <v>2</v>
      </c>
      <c r="F27" s="174">
        <v>10</v>
      </c>
      <c r="G27" s="173" t="s">
        <v>27</v>
      </c>
      <c r="H27" s="175">
        <v>1</v>
      </c>
      <c r="I27" s="176">
        <v>5</v>
      </c>
      <c r="J27" s="176">
        <f t="shared" ref="J27:J31" si="11">I27-F27</f>
        <v>-5</v>
      </c>
      <c r="K27" s="177">
        <v>6</v>
      </c>
      <c r="L27" s="178">
        <f t="shared" ref="L27:L31" si="12">SUM(I27*K27)</f>
        <v>30</v>
      </c>
      <c r="M27" s="179">
        <f t="shared" si="8"/>
        <v>32.700000000000003</v>
      </c>
      <c r="N27" s="180" t="s">
        <v>86</v>
      </c>
    </row>
    <row r="28" spans="1:14" s="70" customFormat="1" ht="17.25" customHeight="1" x14ac:dyDescent="0.3">
      <c r="A28" s="171"/>
      <c r="B28" s="181"/>
      <c r="C28" s="173" t="s">
        <v>28</v>
      </c>
      <c r="D28" s="174">
        <v>3</v>
      </c>
      <c r="E28" s="172">
        <v>4</v>
      </c>
      <c r="F28" s="174">
        <v>12</v>
      </c>
      <c r="G28" s="173" t="s">
        <v>28</v>
      </c>
      <c r="H28" s="175">
        <v>3</v>
      </c>
      <c r="I28" s="176">
        <v>9</v>
      </c>
      <c r="J28" s="176">
        <f t="shared" si="11"/>
        <v>-3</v>
      </c>
      <c r="K28" s="177">
        <v>6</v>
      </c>
      <c r="L28" s="178">
        <f t="shared" si="12"/>
        <v>54</v>
      </c>
      <c r="M28" s="179">
        <f t="shared" si="8"/>
        <v>58.860000000000007</v>
      </c>
      <c r="N28" s="180" t="s">
        <v>88</v>
      </c>
    </row>
    <row r="29" spans="1:14" s="70" customFormat="1" ht="17.25" customHeight="1" x14ac:dyDescent="0.3">
      <c r="A29" s="171"/>
      <c r="B29" s="181"/>
      <c r="C29" s="173" t="s">
        <v>79</v>
      </c>
      <c r="D29" s="174">
        <v>8</v>
      </c>
      <c r="E29" s="172">
        <v>4</v>
      </c>
      <c r="F29" s="174">
        <v>32</v>
      </c>
      <c r="G29" s="173" t="s">
        <v>79</v>
      </c>
      <c r="H29" s="175">
        <v>3</v>
      </c>
      <c r="I29" s="176">
        <v>24</v>
      </c>
      <c r="J29" s="176">
        <f t="shared" si="11"/>
        <v>-8</v>
      </c>
      <c r="K29" s="177">
        <v>6</v>
      </c>
      <c r="L29" s="178">
        <f t="shared" si="12"/>
        <v>144</v>
      </c>
      <c r="M29" s="179">
        <f t="shared" si="8"/>
        <v>156.96</v>
      </c>
      <c r="N29" s="180" t="s">
        <v>93</v>
      </c>
    </row>
    <row r="30" spans="1:14" s="70" customFormat="1" ht="17.25" customHeight="1" x14ac:dyDescent="0.3">
      <c r="A30" s="171"/>
      <c r="B30" s="181"/>
      <c r="C30" s="173" t="s">
        <v>29</v>
      </c>
      <c r="D30" s="174">
        <v>6</v>
      </c>
      <c r="E30" s="172">
        <v>4</v>
      </c>
      <c r="F30" s="174">
        <v>24</v>
      </c>
      <c r="G30" s="173" t="s">
        <v>29</v>
      </c>
      <c r="H30" s="175">
        <v>3</v>
      </c>
      <c r="I30" s="176">
        <v>16</v>
      </c>
      <c r="J30" s="176">
        <f t="shared" si="11"/>
        <v>-8</v>
      </c>
      <c r="K30" s="177">
        <v>6</v>
      </c>
      <c r="L30" s="178">
        <f t="shared" si="12"/>
        <v>96</v>
      </c>
      <c r="M30" s="179">
        <f t="shared" si="8"/>
        <v>104.64000000000001</v>
      </c>
      <c r="N30" s="180" t="s">
        <v>160</v>
      </c>
    </row>
    <row r="31" spans="1:14" s="70" customFormat="1" ht="17.25" customHeight="1" x14ac:dyDescent="0.3">
      <c r="A31" s="171"/>
      <c r="B31" s="181"/>
      <c r="C31" s="173" t="s">
        <v>30</v>
      </c>
      <c r="D31" s="174">
        <v>2</v>
      </c>
      <c r="E31" s="172">
        <v>2</v>
      </c>
      <c r="F31" s="174">
        <v>4</v>
      </c>
      <c r="G31" s="173" t="s">
        <v>30</v>
      </c>
      <c r="H31" s="175">
        <v>2</v>
      </c>
      <c r="I31" s="176">
        <v>4</v>
      </c>
      <c r="J31" s="176">
        <f t="shared" si="11"/>
        <v>0</v>
      </c>
      <c r="K31" s="177">
        <v>6</v>
      </c>
      <c r="L31" s="178">
        <f t="shared" si="12"/>
        <v>24</v>
      </c>
      <c r="M31" s="179">
        <f t="shared" si="8"/>
        <v>26.160000000000004</v>
      </c>
      <c r="N31" s="180" t="s">
        <v>87</v>
      </c>
    </row>
    <row r="32" spans="1:14" ht="17.25" customHeight="1" x14ac:dyDescent="0.3">
      <c r="A32" s="182"/>
      <c r="B32" s="192"/>
      <c r="C32" s="184"/>
      <c r="D32" s="185"/>
      <c r="E32" s="183"/>
      <c r="F32" s="183"/>
      <c r="G32" s="184"/>
      <c r="H32" s="186"/>
      <c r="I32" s="187"/>
      <c r="J32" s="187"/>
      <c r="K32" s="188"/>
      <c r="L32" s="189"/>
      <c r="M32" s="190"/>
      <c r="N32" s="191"/>
    </row>
    <row r="33" spans="1:19" ht="17.25" customHeight="1" x14ac:dyDescent="0.3">
      <c r="A33" s="171">
        <v>42890</v>
      </c>
      <c r="B33" s="181" t="s">
        <v>21</v>
      </c>
      <c r="C33" s="173" t="s">
        <v>27</v>
      </c>
      <c r="D33" s="174">
        <v>5</v>
      </c>
      <c r="E33" s="172">
        <v>2</v>
      </c>
      <c r="F33" s="174">
        <v>10</v>
      </c>
      <c r="G33" s="173" t="s">
        <v>27</v>
      </c>
      <c r="H33" s="175">
        <v>2</v>
      </c>
      <c r="I33" s="176">
        <v>10</v>
      </c>
      <c r="J33" s="176">
        <f t="shared" ref="J33:J37" si="13">I33-F33</f>
        <v>0</v>
      </c>
      <c r="K33" s="177">
        <v>6</v>
      </c>
      <c r="L33" s="178">
        <f t="shared" ref="L33:L37" si="14">SUM(I33*K33)</f>
        <v>60</v>
      </c>
      <c r="M33" s="179">
        <f t="shared" si="8"/>
        <v>65.400000000000006</v>
      </c>
      <c r="N33" s="180" t="s">
        <v>87</v>
      </c>
      <c r="P33" s="21"/>
      <c r="Q33" s="21"/>
      <c r="R33" s="21"/>
      <c r="S33" s="21"/>
    </row>
    <row r="34" spans="1:19" ht="17.25" customHeight="1" x14ac:dyDescent="0.3">
      <c r="A34" s="171"/>
      <c r="B34" s="181"/>
      <c r="C34" s="173" t="s">
        <v>28</v>
      </c>
      <c r="D34" s="174">
        <v>3</v>
      </c>
      <c r="E34" s="172">
        <v>4</v>
      </c>
      <c r="F34" s="174">
        <v>12</v>
      </c>
      <c r="G34" s="173" t="s">
        <v>28</v>
      </c>
      <c r="H34" s="175">
        <v>2</v>
      </c>
      <c r="I34" s="176">
        <v>6</v>
      </c>
      <c r="J34" s="176">
        <f t="shared" si="13"/>
        <v>-6</v>
      </c>
      <c r="K34" s="177">
        <v>6</v>
      </c>
      <c r="L34" s="178">
        <f t="shared" si="14"/>
        <v>36</v>
      </c>
      <c r="M34" s="179">
        <f t="shared" si="8"/>
        <v>39.24</v>
      </c>
      <c r="N34" s="180" t="s">
        <v>91</v>
      </c>
    </row>
    <row r="35" spans="1:19" ht="17.25" customHeight="1" x14ac:dyDescent="0.3">
      <c r="A35" s="171"/>
      <c r="B35" s="181"/>
      <c r="C35" s="173" t="s">
        <v>79</v>
      </c>
      <c r="D35" s="174">
        <v>8</v>
      </c>
      <c r="E35" s="172">
        <v>4</v>
      </c>
      <c r="F35" s="174">
        <v>32</v>
      </c>
      <c r="G35" s="173" t="s">
        <v>79</v>
      </c>
      <c r="H35" s="175">
        <v>3</v>
      </c>
      <c r="I35" s="176">
        <v>21</v>
      </c>
      <c r="J35" s="176">
        <f t="shared" si="13"/>
        <v>-11</v>
      </c>
      <c r="K35" s="177">
        <v>6</v>
      </c>
      <c r="L35" s="178">
        <f t="shared" si="14"/>
        <v>126</v>
      </c>
      <c r="M35" s="179">
        <f t="shared" si="8"/>
        <v>137.34</v>
      </c>
      <c r="N35" s="180" t="s">
        <v>168</v>
      </c>
    </row>
    <row r="36" spans="1:19" ht="17.25" customHeight="1" x14ac:dyDescent="0.3">
      <c r="A36" s="171"/>
      <c r="B36" s="181"/>
      <c r="C36" s="173" t="s">
        <v>29</v>
      </c>
      <c r="D36" s="174">
        <v>6</v>
      </c>
      <c r="E36" s="172">
        <v>4</v>
      </c>
      <c r="F36" s="174">
        <v>24</v>
      </c>
      <c r="G36" s="173" t="s">
        <v>29</v>
      </c>
      <c r="H36" s="175">
        <v>3</v>
      </c>
      <c r="I36" s="176">
        <v>18</v>
      </c>
      <c r="J36" s="176">
        <f t="shared" si="13"/>
        <v>-6</v>
      </c>
      <c r="K36" s="177">
        <v>6</v>
      </c>
      <c r="L36" s="178">
        <f t="shared" si="14"/>
        <v>108</v>
      </c>
      <c r="M36" s="179">
        <f t="shared" si="8"/>
        <v>117.72000000000001</v>
      </c>
      <c r="N36" s="180" t="s">
        <v>88</v>
      </c>
    </row>
    <row r="37" spans="1:19" ht="17.25" customHeight="1" x14ac:dyDescent="0.3">
      <c r="A37" s="171"/>
      <c r="B37" s="181"/>
      <c r="C37" s="173" t="s">
        <v>30</v>
      </c>
      <c r="D37" s="174">
        <v>2</v>
      </c>
      <c r="E37" s="172">
        <v>2</v>
      </c>
      <c r="F37" s="174">
        <v>4</v>
      </c>
      <c r="G37" s="173" t="s">
        <v>30</v>
      </c>
      <c r="H37" s="175">
        <v>3</v>
      </c>
      <c r="I37" s="176">
        <v>6</v>
      </c>
      <c r="J37" s="176">
        <f t="shared" si="13"/>
        <v>2</v>
      </c>
      <c r="K37" s="177">
        <v>6</v>
      </c>
      <c r="L37" s="178">
        <f t="shared" si="14"/>
        <v>36</v>
      </c>
      <c r="M37" s="179">
        <f t="shared" si="8"/>
        <v>39.24</v>
      </c>
      <c r="N37" s="180" t="s">
        <v>88</v>
      </c>
    </row>
    <row r="38" spans="1:19" ht="17.25" customHeight="1" x14ac:dyDescent="0.3">
      <c r="A38" s="182"/>
      <c r="B38" s="192"/>
      <c r="C38" s="113"/>
      <c r="D38" s="185"/>
      <c r="E38" s="183"/>
      <c r="F38" s="183"/>
      <c r="G38" s="184"/>
      <c r="H38" s="186"/>
      <c r="I38" s="187"/>
      <c r="J38" s="187"/>
      <c r="K38" s="188"/>
      <c r="L38" s="189"/>
      <c r="M38" s="190"/>
      <c r="N38" s="191"/>
    </row>
    <row r="39" spans="1:19" ht="17.25" customHeight="1" x14ac:dyDescent="0.3">
      <c r="A39" s="171">
        <v>42920</v>
      </c>
      <c r="B39" s="181" t="s">
        <v>22</v>
      </c>
      <c r="C39" s="173" t="s">
        <v>27</v>
      </c>
      <c r="D39" s="174">
        <v>5</v>
      </c>
      <c r="E39" s="172">
        <v>2</v>
      </c>
      <c r="F39" s="174">
        <v>10</v>
      </c>
      <c r="G39" s="173" t="s">
        <v>27</v>
      </c>
      <c r="H39" s="175">
        <v>2</v>
      </c>
      <c r="I39" s="176">
        <v>10</v>
      </c>
      <c r="J39" s="176">
        <f t="shared" ref="J39:J43" si="15">I39-F39</f>
        <v>0</v>
      </c>
      <c r="K39" s="177">
        <v>6</v>
      </c>
      <c r="L39" s="178">
        <f t="shared" ref="L39:L43" si="16">SUM(I39*K39)</f>
        <v>60</v>
      </c>
      <c r="M39" s="179">
        <f t="shared" si="8"/>
        <v>65.400000000000006</v>
      </c>
      <c r="N39" s="180" t="s">
        <v>87</v>
      </c>
      <c r="P39" s="21"/>
      <c r="Q39" s="21"/>
      <c r="R39" s="21"/>
      <c r="S39" s="21"/>
    </row>
    <row r="40" spans="1:19" ht="17.25" customHeight="1" x14ac:dyDescent="0.3">
      <c r="A40" s="171"/>
      <c r="B40" s="181"/>
      <c r="C40" s="173" t="s">
        <v>28</v>
      </c>
      <c r="D40" s="174">
        <v>3</v>
      </c>
      <c r="E40" s="172">
        <v>4</v>
      </c>
      <c r="F40" s="174">
        <v>12</v>
      </c>
      <c r="G40" s="173" t="s">
        <v>28</v>
      </c>
      <c r="H40" s="175">
        <v>2</v>
      </c>
      <c r="I40" s="176">
        <v>6</v>
      </c>
      <c r="J40" s="176">
        <f t="shared" si="15"/>
        <v>-6</v>
      </c>
      <c r="K40" s="177">
        <v>6</v>
      </c>
      <c r="L40" s="178">
        <f t="shared" si="16"/>
        <v>36</v>
      </c>
      <c r="M40" s="179">
        <f t="shared" si="8"/>
        <v>39.24</v>
      </c>
      <c r="N40" s="180" t="s">
        <v>87</v>
      </c>
      <c r="P40" s="21"/>
      <c r="Q40" s="21"/>
      <c r="R40" s="21"/>
      <c r="S40" s="21"/>
    </row>
    <row r="41" spans="1:19" ht="17.25" customHeight="1" x14ac:dyDescent="0.3">
      <c r="A41" s="171"/>
      <c r="B41" s="181"/>
      <c r="C41" s="173" t="s">
        <v>79</v>
      </c>
      <c r="D41" s="174">
        <v>8</v>
      </c>
      <c r="E41" s="172">
        <v>4</v>
      </c>
      <c r="F41" s="174">
        <v>32</v>
      </c>
      <c r="G41" s="173" t="s">
        <v>79</v>
      </c>
      <c r="H41" s="175">
        <v>4</v>
      </c>
      <c r="I41" s="176">
        <v>27</v>
      </c>
      <c r="J41" s="176">
        <f t="shared" si="15"/>
        <v>-5</v>
      </c>
      <c r="K41" s="177">
        <v>6</v>
      </c>
      <c r="L41" s="178">
        <f t="shared" si="16"/>
        <v>162</v>
      </c>
      <c r="M41" s="179">
        <f t="shared" si="8"/>
        <v>176.58</v>
      </c>
      <c r="N41" s="180" t="s">
        <v>169</v>
      </c>
      <c r="P41" s="21"/>
      <c r="Q41" s="21"/>
      <c r="R41" s="21"/>
      <c r="S41" s="21"/>
    </row>
    <row r="42" spans="1:19" ht="17.25" customHeight="1" x14ac:dyDescent="0.3">
      <c r="A42" s="171"/>
      <c r="B42" s="181"/>
      <c r="C42" s="173" t="s">
        <v>29</v>
      </c>
      <c r="D42" s="174">
        <v>6</v>
      </c>
      <c r="E42" s="172">
        <v>4</v>
      </c>
      <c r="F42" s="174">
        <v>24</v>
      </c>
      <c r="G42" s="173" t="s">
        <v>29</v>
      </c>
      <c r="H42" s="175">
        <v>2</v>
      </c>
      <c r="I42" s="176">
        <v>12</v>
      </c>
      <c r="J42" s="176">
        <f t="shared" si="15"/>
        <v>-12</v>
      </c>
      <c r="K42" s="177">
        <v>6</v>
      </c>
      <c r="L42" s="178">
        <f t="shared" si="16"/>
        <v>72</v>
      </c>
      <c r="M42" s="179">
        <f t="shared" si="8"/>
        <v>78.48</v>
      </c>
      <c r="N42" s="180" t="s">
        <v>87</v>
      </c>
      <c r="P42" s="21"/>
      <c r="Q42" s="21"/>
      <c r="R42" s="21"/>
      <c r="S42" s="21"/>
    </row>
    <row r="43" spans="1:19" ht="17.25" customHeight="1" x14ac:dyDescent="0.3">
      <c r="A43" s="171"/>
      <c r="B43" s="181"/>
      <c r="C43" s="173" t="s">
        <v>30</v>
      </c>
      <c r="D43" s="174">
        <v>2</v>
      </c>
      <c r="E43" s="172">
        <v>2</v>
      </c>
      <c r="F43" s="174">
        <v>4</v>
      </c>
      <c r="G43" s="173" t="s">
        <v>30</v>
      </c>
      <c r="H43" s="175">
        <v>2</v>
      </c>
      <c r="I43" s="176">
        <v>4</v>
      </c>
      <c r="J43" s="176">
        <f t="shared" si="15"/>
        <v>0</v>
      </c>
      <c r="K43" s="177">
        <v>6</v>
      </c>
      <c r="L43" s="178">
        <f t="shared" si="16"/>
        <v>24</v>
      </c>
      <c r="M43" s="179">
        <f t="shared" si="8"/>
        <v>26.160000000000004</v>
      </c>
      <c r="N43" s="180" t="s">
        <v>91</v>
      </c>
      <c r="P43" s="21"/>
      <c r="Q43" s="21"/>
      <c r="R43" s="21"/>
      <c r="S43" s="21"/>
    </row>
    <row r="44" spans="1:19" ht="17.25" customHeight="1" x14ac:dyDescent="0.3">
      <c r="A44" s="182"/>
      <c r="B44" s="192"/>
      <c r="C44" s="184"/>
      <c r="D44" s="185"/>
      <c r="E44" s="183"/>
      <c r="F44" s="183"/>
      <c r="G44" s="184"/>
      <c r="H44" s="186"/>
      <c r="I44" s="187"/>
      <c r="J44" s="187"/>
      <c r="K44" s="188"/>
      <c r="L44" s="189"/>
      <c r="M44" s="190"/>
      <c r="N44" s="191"/>
      <c r="O44" s="21"/>
      <c r="P44" s="21"/>
      <c r="Q44" s="21"/>
      <c r="R44" s="21"/>
      <c r="S44" s="21"/>
    </row>
    <row r="45" spans="1:19" ht="17.25" customHeight="1" x14ac:dyDescent="0.3">
      <c r="A45" s="171">
        <v>42951</v>
      </c>
      <c r="B45" s="181" t="s">
        <v>15</v>
      </c>
      <c r="C45" s="173" t="s">
        <v>27</v>
      </c>
      <c r="D45" s="174">
        <v>5</v>
      </c>
      <c r="E45" s="172">
        <v>2</v>
      </c>
      <c r="F45" s="174">
        <v>10</v>
      </c>
      <c r="G45" s="173" t="s">
        <v>27</v>
      </c>
      <c r="H45" s="175">
        <v>2</v>
      </c>
      <c r="I45" s="176">
        <v>10</v>
      </c>
      <c r="J45" s="176">
        <f t="shared" ref="J45:J49" si="17">I45-F45</f>
        <v>0</v>
      </c>
      <c r="K45" s="177">
        <v>6</v>
      </c>
      <c r="L45" s="178">
        <f t="shared" ref="L45:L49" si="18">SUM(I45*K45)</f>
        <v>60</v>
      </c>
      <c r="M45" s="179">
        <f t="shared" si="8"/>
        <v>65.400000000000006</v>
      </c>
      <c r="N45" s="180" t="s">
        <v>87</v>
      </c>
    </row>
    <row r="46" spans="1:19" ht="17.25" customHeight="1" x14ac:dyDescent="0.3">
      <c r="A46" s="171"/>
      <c r="B46" s="181"/>
      <c r="C46" s="173" t="s">
        <v>28</v>
      </c>
      <c r="D46" s="174">
        <v>3</v>
      </c>
      <c r="E46" s="172">
        <v>4</v>
      </c>
      <c r="F46" s="174">
        <v>12</v>
      </c>
      <c r="G46" s="173" t="s">
        <v>28</v>
      </c>
      <c r="H46" s="175">
        <v>2</v>
      </c>
      <c r="I46" s="176">
        <v>6</v>
      </c>
      <c r="J46" s="176">
        <f t="shared" si="17"/>
        <v>-6</v>
      </c>
      <c r="K46" s="177">
        <v>6</v>
      </c>
      <c r="L46" s="178">
        <f t="shared" si="18"/>
        <v>36</v>
      </c>
      <c r="M46" s="179">
        <f t="shared" si="8"/>
        <v>39.24</v>
      </c>
      <c r="N46" s="180" t="s">
        <v>87</v>
      </c>
    </row>
    <row r="47" spans="1:19" ht="17.25" customHeight="1" x14ac:dyDescent="0.3">
      <c r="A47" s="171"/>
      <c r="B47" s="181"/>
      <c r="C47" s="173" t="s">
        <v>79</v>
      </c>
      <c r="D47" s="174">
        <v>8</v>
      </c>
      <c r="E47" s="172">
        <v>4</v>
      </c>
      <c r="F47" s="174">
        <v>32</v>
      </c>
      <c r="G47" s="173" t="s">
        <v>79</v>
      </c>
      <c r="H47" s="175">
        <v>3</v>
      </c>
      <c r="I47" s="176">
        <v>18</v>
      </c>
      <c r="J47" s="176">
        <f t="shared" si="17"/>
        <v>-14</v>
      </c>
      <c r="K47" s="177">
        <v>6</v>
      </c>
      <c r="L47" s="178">
        <f t="shared" si="18"/>
        <v>108</v>
      </c>
      <c r="M47" s="179">
        <f t="shared" si="8"/>
        <v>117.72000000000001</v>
      </c>
      <c r="N47" s="180" t="s">
        <v>173</v>
      </c>
    </row>
    <row r="48" spans="1:19" ht="17.25" customHeight="1" x14ac:dyDescent="0.3">
      <c r="A48" s="171"/>
      <c r="B48" s="181"/>
      <c r="C48" s="173" t="s">
        <v>29</v>
      </c>
      <c r="D48" s="174">
        <v>6</v>
      </c>
      <c r="E48" s="172">
        <v>4</v>
      </c>
      <c r="F48" s="174">
        <v>24</v>
      </c>
      <c r="G48" s="173" t="s">
        <v>29</v>
      </c>
      <c r="H48" s="175">
        <v>3</v>
      </c>
      <c r="I48" s="176">
        <v>18</v>
      </c>
      <c r="J48" s="176">
        <f t="shared" si="17"/>
        <v>-6</v>
      </c>
      <c r="K48" s="177">
        <v>6</v>
      </c>
      <c r="L48" s="178">
        <f t="shared" si="18"/>
        <v>108</v>
      </c>
      <c r="M48" s="179">
        <f t="shared" si="8"/>
        <v>117.72000000000001</v>
      </c>
      <c r="N48" s="180" t="s">
        <v>88</v>
      </c>
    </row>
    <row r="49" spans="1:21" ht="17.25" customHeight="1" x14ac:dyDescent="0.3">
      <c r="A49" s="171"/>
      <c r="B49" s="181"/>
      <c r="C49" s="173" t="s">
        <v>30</v>
      </c>
      <c r="D49" s="174">
        <v>2</v>
      </c>
      <c r="E49" s="172">
        <v>2</v>
      </c>
      <c r="F49" s="174">
        <v>4</v>
      </c>
      <c r="G49" s="173" t="s">
        <v>30</v>
      </c>
      <c r="H49" s="175">
        <v>2</v>
      </c>
      <c r="I49" s="176">
        <v>4</v>
      </c>
      <c r="J49" s="176">
        <f t="shared" si="17"/>
        <v>0</v>
      </c>
      <c r="K49" s="177">
        <v>6</v>
      </c>
      <c r="L49" s="178">
        <f t="shared" si="18"/>
        <v>24</v>
      </c>
      <c r="M49" s="179">
        <f t="shared" si="8"/>
        <v>26.160000000000004</v>
      </c>
      <c r="N49" s="180" t="s">
        <v>87</v>
      </c>
    </row>
    <row r="50" spans="1:21" ht="17.25" customHeight="1" x14ac:dyDescent="0.3">
      <c r="A50" s="182"/>
      <c r="B50" s="192"/>
      <c r="C50" s="113"/>
      <c r="D50" s="185"/>
      <c r="E50" s="183"/>
      <c r="F50" s="183"/>
      <c r="G50" s="184"/>
      <c r="H50" s="186"/>
      <c r="I50" s="187"/>
      <c r="J50" s="187"/>
      <c r="K50" s="188"/>
      <c r="L50" s="189"/>
      <c r="M50" s="190"/>
      <c r="N50" s="191"/>
    </row>
    <row r="51" spans="1:21" ht="17.25" customHeight="1" x14ac:dyDescent="0.3">
      <c r="A51" s="171">
        <v>42982</v>
      </c>
      <c r="B51" s="181" t="s">
        <v>17</v>
      </c>
      <c r="C51" s="173" t="s">
        <v>27</v>
      </c>
      <c r="D51" s="174">
        <v>5</v>
      </c>
      <c r="E51" s="172">
        <v>2</v>
      </c>
      <c r="F51" s="174">
        <v>10</v>
      </c>
      <c r="G51" s="173" t="s">
        <v>27</v>
      </c>
      <c r="H51" s="175">
        <v>1</v>
      </c>
      <c r="I51" s="176">
        <v>5</v>
      </c>
      <c r="J51" s="176">
        <f t="shared" ref="J51:J55" si="19">I51-F51</f>
        <v>-5</v>
      </c>
      <c r="K51" s="177">
        <v>6</v>
      </c>
      <c r="L51" s="178">
        <f t="shared" ref="L51:L55" si="20">SUM(I51*K51)</f>
        <v>30</v>
      </c>
      <c r="M51" s="179">
        <f t="shared" si="8"/>
        <v>32.700000000000003</v>
      </c>
      <c r="N51" s="180" t="s">
        <v>89</v>
      </c>
      <c r="P51" s="21"/>
      <c r="Q51" s="21"/>
      <c r="R51" s="21"/>
      <c r="S51" s="21"/>
      <c r="T51" s="21"/>
    </row>
    <row r="52" spans="1:21" ht="17.25" customHeight="1" x14ac:dyDescent="0.3">
      <c r="A52" s="171"/>
      <c r="B52" s="181"/>
      <c r="C52" s="173" t="s">
        <v>28</v>
      </c>
      <c r="D52" s="174">
        <v>3</v>
      </c>
      <c r="E52" s="172">
        <v>4</v>
      </c>
      <c r="F52" s="174">
        <v>12</v>
      </c>
      <c r="G52" s="173" t="s">
        <v>28</v>
      </c>
      <c r="H52" s="175">
        <v>1</v>
      </c>
      <c r="I52" s="176">
        <v>3</v>
      </c>
      <c r="J52" s="176">
        <f t="shared" si="19"/>
        <v>-9</v>
      </c>
      <c r="K52" s="177">
        <v>6</v>
      </c>
      <c r="L52" s="178">
        <f t="shared" si="20"/>
        <v>18</v>
      </c>
      <c r="M52" s="179">
        <f t="shared" si="8"/>
        <v>19.62</v>
      </c>
      <c r="N52" s="180" t="s">
        <v>86</v>
      </c>
    </row>
    <row r="53" spans="1:21" ht="17.25" customHeight="1" x14ac:dyDescent="0.3">
      <c r="A53" s="171"/>
      <c r="B53" s="181"/>
      <c r="C53" s="173" t="s">
        <v>79</v>
      </c>
      <c r="D53" s="174">
        <v>8</v>
      </c>
      <c r="E53" s="172">
        <v>4</v>
      </c>
      <c r="F53" s="174">
        <v>32</v>
      </c>
      <c r="G53" s="173" t="s">
        <v>79</v>
      </c>
      <c r="H53" s="175">
        <v>2</v>
      </c>
      <c r="I53" s="176">
        <v>16</v>
      </c>
      <c r="J53" s="176">
        <f t="shared" si="19"/>
        <v>-16</v>
      </c>
      <c r="K53" s="177">
        <v>6</v>
      </c>
      <c r="L53" s="178">
        <f t="shared" si="20"/>
        <v>96</v>
      </c>
      <c r="M53" s="179">
        <f t="shared" si="8"/>
        <v>104.64000000000001</v>
      </c>
      <c r="N53" s="180" t="s">
        <v>91</v>
      </c>
    </row>
    <row r="54" spans="1:21" ht="17.25" customHeight="1" x14ac:dyDescent="0.3">
      <c r="A54" s="171"/>
      <c r="B54" s="181"/>
      <c r="C54" s="173" t="s">
        <v>29</v>
      </c>
      <c r="D54" s="174">
        <v>6</v>
      </c>
      <c r="E54" s="172">
        <v>4</v>
      </c>
      <c r="F54" s="174">
        <v>24</v>
      </c>
      <c r="G54" s="173" t="s">
        <v>29</v>
      </c>
      <c r="H54" s="175">
        <v>3</v>
      </c>
      <c r="I54" s="176">
        <v>16</v>
      </c>
      <c r="J54" s="176">
        <f t="shared" si="19"/>
        <v>-8</v>
      </c>
      <c r="K54" s="177">
        <v>6</v>
      </c>
      <c r="L54" s="178">
        <f t="shared" si="20"/>
        <v>96</v>
      </c>
      <c r="M54" s="179">
        <f t="shared" si="8"/>
        <v>104.64000000000001</v>
      </c>
      <c r="N54" s="180" t="s">
        <v>177</v>
      </c>
    </row>
    <row r="55" spans="1:21" ht="17.25" customHeight="1" x14ac:dyDescent="0.3">
      <c r="A55" s="171"/>
      <c r="B55" s="181"/>
      <c r="C55" s="173" t="s">
        <v>30</v>
      </c>
      <c r="D55" s="174">
        <v>2</v>
      </c>
      <c r="E55" s="172">
        <v>2</v>
      </c>
      <c r="F55" s="174">
        <v>4</v>
      </c>
      <c r="G55" s="173" t="s">
        <v>30</v>
      </c>
      <c r="H55" s="175">
        <v>1</v>
      </c>
      <c r="I55" s="176">
        <v>2</v>
      </c>
      <c r="J55" s="176">
        <f t="shared" si="19"/>
        <v>-2</v>
      </c>
      <c r="K55" s="177">
        <v>6</v>
      </c>
      <c r="L55" s="178">
        <f t="shared" si="20"/>
        <v>12</v>
      </c>
      <c r="M55" s="179">
        <f t="shared" si="8"/>
        <v>13.080000000000002</v>
      </c>
      <c r="N55" s="180" t="s">
        <v>86</v>
      </c>
    </row>
    <row r="56" spans="1:21" ht="17.25" customHeight="1" x14ac:dyDescent="0.3">
      <c r="A56" s="182"/>
      <c r="B56" s="192"/>
      <c r="C56" s="184"/>
      <c r="D56" s="185"/>
      <c r="E56" s="183"/>
      <c r="F56" s="183"/>
      <c r="G56" s="184"/>
      <c r="H56" s="186"/>
      <c r="I56" s="187"/>
      <c r="J56" s="187"/>
      <c r="K56" s="188"/>
      <c r="L56" s="189"/>
      <c r="M56" s="190"/>
      <c r="N56" s="191"/>
    </row>
    <row r="57" spans="1:21" ht="17.25" customHeight="1" x14ac:dyDescent="0.3">
      <c r="A57" s="171">
        <v>43012</v>
      </c>
      <c r="B57" s="181" t="s">
        <v>18</v>
      </c>
      <c r="C57" s="173" t="s">
        <v>27</v>
      </c>
      <c r="D57" s="174">
        <v>5</v>
      </c>
      <c r="E57" s="172">
        <v>2</v>
      </c>
      <c r="F57" s="174">
        <v>10</v>
      </c>
      <c r="G57" s="173" t="s">
        <v>27</v>
      </c>
      <c r="H57" s="175">
        <v>1</v>
      </c>
      <c r="I57" s="176">
        <v>5</v>
      </c>
      <c r="J57" s="176">
        <f t="shared" ref="J57:J61" si="21">I57-F57</f>
        <v>-5</v>
      </c>
      <c r="K57" s="177">
        <v>6</v>
      </c>
      <c r="L57" s="178">
        <f t="shared" ref="L57:L61" si="22">SUM(I57*K57)</f>
        <v>30</v>
      </c>
      <c r="M57" s="179">
        <f t="shared" si="8"/>
        <v>32.700000000000003</v>
      </c>
      <c r="N57" s="180" t="s">
        <v>89</v>
      </c>
      <c r="P57" s="21"/>
      <c r="Q57" s="21"/>
      <c r="R57" s="21"/>
      <c r="S57" s="21"/>
      <c r="T57" s="21"/>
      <c r="U57" s="21"/>
    </row>
    <row r="58" spans="1:21" ht="17.25" customHeight="1" x14ac:dyDescent="0.3">
      <c r="A58" s="171"/>
      <c r="B58" s="181"/>
      <c r="C58" s="173" t="s">
        <v>28</v>
      </c>
      <c r="D58" s="174">
        <v>3</v>
      </c>
      <c r="E58" s="172">
        <v>4</v>
      </c>
      <c r="F58" s="174">
        <v>12</v>
      </c>
      <c r="G58" s="173" t="s">
        <v>28</v>
      </c>
      <c r="H58" s="175">
        <v>1</v>
      </c>
      <c r="I58" s="176">
        <v>3</v>
      </c>
      <c r="J58" s="176">
        <f t="shared" si="21"/>
        <v>-9</v>
      </c>
      <c r="K58" s="177">
        <v>6</v>
      </c>
      <c r="L58" s="178">
        <f t="shared" si="22"/>
        <v>18</v>
      </c>
      <c r="M58" s="179">
        <f t="shared" si="8"/>
        <v>19.62</v>
      </c>
      <c r="N58" s="180" t="s">
        <v>86</v>
      </c>
    </row>
    <row r="59" spans="1:21" ht="17.25" customHeight="1" x14ac:dyDescent="0.3">
      <c r="A59" s="171"/>
      <c r="B59" s="181"/>
      <c r="C59" s="173" t="s">
        <v>79</v>
      </c>
      <c r="D59" s="174">
        <v>8</v>
      </c>
      <c r="E59" s="172">
        <v>4</v>
      </c>
      <c r="F59" s="174">
        <v>32</v>
      </c>
      <c r="G59" s="173" t="s">
        <v>79</v>
      </c>
      <c r="H59" s="175">
        <v>2</v>
      </c>
      <c r="I59" s="176">
        <v>16</v>
      </c>
      <c r="J59" s="176">
        <f t="shared" si="21"/>
        <v>-16</v>
      </c>
      <c r="K59" s="177">
        <v>6</v>
      </c>
      <c r="L59" s="178">
        <f t="shared" si="22"/>
        <v>96</v>
      </c>
      <c r="M59" s="179">
        <f t="shared" si="8"/>
        <v>104.64000000000001</v>
      </c>
      <c r="N59" s="180" t="s">
        <v>91</v>
      </c>
    </row>
    <row r="60" spans="1:21" ht="15.75" customHeight="1" x14ac:dyDescent="0.3">
      <c r="A60" s="171"/>
      <c r="B60" s="181"/>
      <c r="C60" s="173" t="s">
        <v>29</v>
      </c>
      <c r="D60" s="174">
        <v>6</v>
      </c>
      <c r="E60" s="172">
        <v>4</v>
      </c>
      <c r="F60" s="174">
        <v>24</v>
      </c>
      <c r="G60" s="173" t="s">
        <v>29</v>
      </c>
      <c r="H60" s="175">
        <v>3</v>
      </c>
      <c r="I60" s="176">
        <v>18</v>
      </c>
      <c r="J60" s="176">
        <f t="shared" si="21"/>
        <v>-6</v>
      </c>
      <c r="K60" s="177">
        <v>6</v>
      </c>
      <c r="L60" s="178">
        <f t="shared" si="22"/>
        <v>108</v>
      </c>
      <c r="M60" s="179">
        <f t="shared" si="8"/>
        <v>117.72000000000001</v>
      </c>
      <c r="N60" s="180" t="s">
        <v>93</v>
      </c>
    </row>
    <row r="61" spans="1:21" ht="15.75" customHeight="1" x14ac:dyDescent="0.3">
      <c r="A61" s="171"/>
      <c r="B61" s="181"/>
      <c r="C61" s="173" t="s">
        <v>30</v>
      </c>
      <c r="D61" s="174">
        <v>2</v>
      </c>
      <c r="E61" s="172">
        <v>2</v>
      </c>
      <c r="F61" s="174">
        <v>4</v>
      </c>
      <c r="G61" s="173" t="s">
        <v>30</v>
      </c>
      <c r="H61" s="175">
        <v>2</v>
      </c>
      <c r="I61" s="176">
        <v>4</v>
      </c>
      <c r="J61" s="176">
        <f t="shared" si="21"/>
        <v>0</v>
      </c>
      <c r="K61" s="177">
        <v>6</v>
      </c>
      <c r="L61" s="178">
        <f t="shared" si="22"/>
        <v>24</v>
      </c>
      <c r="M61" s="179">
        <f t="shared" si="8"/>
        <v>26.160000000000004</v>
      </c>
      <c r="N61" s="180" t="s">
        <v>91</v>
      </c>
    </row>
    <row r="62" spans="1:21" ht="15.75" customHeight="1" x14ac:dyDescent="0.3">
      <c r="A62" s="182"/>
      <c r="B62" s="192"/>
      <c r="C62" s="113"/>
      <c r="D62" s="185"/>
      <c r="E62" s="183"/>
      <c r="F62" s="183"/>
      <c r="G62" s="184"/>
      <c r="H62" s="186"/>
      <c r="I62" s="187"/>
      <c r="J62" s="187"/>
      <c r="K62" s="188"/>
      <c r="L62" s="189"/>
      <c r="M62" s="190"/>
      <c r="N62" s="191"/>
    </row>
    <row r="63" spans="1:21" ht="15.75" customHeight="1" x14ac:dyDescent="0.3">
      <c r="A63" s="171">
        <v>43043</v>
      </c>
      <c r="B63" s="181" t="s">
        <v>19</v>
      </c>
      <c r="C63" s="173" t="s">
        <v>27</v>
      </c>
      <c r="D63" s="174">
        <v>5</v>
      </c>
      <c r="E63" s="172">
        <v>2</v>
      </c>
      <c r="F63" s="174">
        <v>10</v>
      </c>
      <c r="G63" s="173" t="s">
        <v>27</v>
      </c>
      <c r="H63" s="175">
        <v>2</v>
      </c>
      <c r="I63" s="176">
        <v>10</v>
      </c>
      <c r="J63" s="176">
        <f t="shared" ref="J63:J67" si="23">I63-F63</f>
        <v>0</v>
      </c>
      <c r="K63" s="177">
        <v>6</v>
      </c>
      <c r="L63" s="178">
        <f t="shared" ref="L63:L67" si="24">SUM(I63*K63)</f>
        <v>60</v>
      </c>
      <c r="M63" s="179">
        <f t="shared" si="8"/>
        <v>65.400000000000006</v>
      </c>
      <c r="N63" s="180" t="s">
        <v>87</v>
      </c>
      <c r="P63" s="21"/>
      <c r="Q63" s="21"/>
      <c r="R63" s="21"/>
      <c r="S63" s="21"/>
    </row>
    <row r="64" spans="1:21" ht="17.25" customHeight="1" x14ac:dyDescent="0.3">
      <c r="A64" s="171"/>
      <c r="B64" s="181"/>
      <c r="C64" s="173" t="s">
        <v>28</v>
      </c>
      <c r="D64" s="174">
        <v>3</v>
      </c>
      <c r="E64" s="172">
        <v>4</v>
      </c>
      <c r="F64" s="174">
        <v>12</v>
      </c>
      <c r="G64" s="173" t="s">
        <v>28</v>
      </c>
      <c r="H64" s="175">
        <v>1</v>
      </c>
      <c r="I64" s="176">
        <v>3</v>
      </c>
      <c r="J64" s="176">
        <f t="shared" si="23"/>
        <v>-9</v>
      </c>
      <c r="K64" s="177">
        <v>6</v>
      </c>
      <c r="L64" s="178">
        <f t="shared" si="24"/>
        <v>18</v>
      </c>
      <c r="M64" s="179">
        <f t="shared" si="8"/>
        <v>19.62</v>
      </c>
      <c r="N64" s="180" t="s">
        <v>89</v>
      </c>
    </row>
    <row r="65" spans="1:19" ht="17.25" customHeight="1" x14ac:dyDescent="0.3">
      <c r="A65" s="171"/>
      <c r="B65" s="181"/>
      <c r="C65" s="173" t="s">
        <v>79</v>
      </c>
      <c r="D65" s="174">
        <v>8</v>
      </c>
      <c r="E65" s="172">
        <v>4</v>
      </c>
      <c r="F65" s="174">
        <v>32</v>
      </c>
      <c r="G65" s="173" t="s">
        <v>79</v>
      </c>
      <c r="H65" s="175">
        <v>4</v>
      </c>
      <c r="I65" s="176">
        <v>29</v>
      </c>
      <c r="J65" s="176">
        <f t="shared" si="23"/>
        <v>-3</v>
      </c>
      <c r="K65" s="177">
        <v>6</v>
      </c>
      <c r="L65" s="178">
        <f t="shared" si="24"/>
        <v>174</v>
      </c>
      <c r="M65" s="179">
        <f t="shared" si="8"/>
        <v>189.66000000000003</v>
      </c>
      <c r="N65" s="180" t="s">
        <v>183</v>
      </c>
    </row>
    <row r="66" spans="1:19" ht="15.75" customHeight="1" x14ac:dyDescent="0.3">
      <c r="A66" s="171"/>
      <c r="B66" s="181"/>
      <c r="C66" s="173" t="s">
        <v>29</v>
      </c>
      <c r="D66" s="174">
        <v>6</v>
      </c>
      <c r="E66" s="172">
        <v>4</v>
      </c>
      <c r="F66" s="174">
        <v>24</v>
      </c>
      <c r="G66" s="173" t="s">
        <v>29</v>
      </c>
      <c r="H66" s="175">
        <v>3</v>
      </c>
      <c r="I66" s="176">
        <v>12</v>
      </c>
      <c r="J66" s="176">
        <f t="shared" si="23"/>
        <v>-12</v>
      </c>
      <c r="K66" s="177">
        <v>6</v>
      </c>
      <c r="L66" s="178">
        <f t="shared" si="24"/>
        <v>72</v>
      </c>
      <c r="M66" s="179">
        <f t="shared" si="8"/>
        <v>78.48</v>
      </c>
      <c r="N66" s="180" t="s">
        <v>93</v>
      </c>
    </row>
    <row r="67" spans="1:19" ht="17.25" customHeight="1" x14ac:dyDescent="0.3">
      <c r="A67" s="171"/>
      <c r="B67" s="181"/>
      <c r="C67" s="173" t="s">
        <v>30</v>
      </c>
      <c r="D67" s="174">
        <v>2</v>
      </c>
      <c r="E67" s="172">
        <v>2</v>
      </c>
      <c r="F67" s="174">
        <v>4</v>
      </c>
      <c r="G67" s="173" t="s">
        <v>30</v>
      </c>
      <c r="H67" s="175">
        <v>2</v>
      </c>
      <c r="I67" s="176">
        <v>4</v>
      </c>
      <c r="J67" s="176">
        <f t="shared" si="23"/>
        <v>0</v>
      </c>
      <c r="K67" s="177">
        <v>6</v>
      </c>
      <c r="L67" s="178">
        <f t="shared" si="24"/>
        <v>24</v>
      </c>
      <c r="M67" s="179">
        <f t="shared" si="8"/>
        <v>26.160000000000004</v>
      </c>
      <c r="N67" s="180" t="s">
        <v>91</v>
      </c>
    </row>
    <row r="68" spans="1:19" ht="17.25" customHeight="1" x14ac:dyDescent="0.3">
      <c r="A68" s="182"/>
      <c r="B68" s="192"/>
      <c r="C68" s="184"/>
      <c r="D68" s="185"/>
      <c r="E68" s="183"/>
      <c r="F68" s="183"/>
      <c r="G68" s="184"/>
      <c r="H68" s="186"/>
      <c r="I68" s="187"/>
      <c r="J68" s="187"/>
      <c r="K68" s="188"/>
      <c r="L68" s="189"/>
      <c r="M68" s="190"/>
      <c r="N68" s="191"/>
      <c r="O68" s="21"/>
      <c r="P68" s="21"/>
      <c r="Q68" s="21"/>
      <c r="R68" s="21"/>
    </row>
    <row r="69" spans="1:19" ht="17.25" customHeight="1" x14ac:dyDescent="0.3">
      <c r="A69" s="171">
        <v>43073</v>
      </c>
      <c r="B69" s="181" t="s">
        <v>20</v>
      </c>
      <c r="C69" s="173" t="s">
        <v>27</v>
      </c>
      <c r="D69" s="174">
        <v>5</v>
      </c>
      <c r="E69" s="172">
        <v>2</v>
      </c>
      <c r="F69" s="174">
        <v>10</v>
      </c>
      <c r="G69" s="173" t="s">
        <v>27</v>
      </c>
      <c r="H69" s="175">
        <v>2</v>
      </c>
      <c r="I69" s="176">
        <v>10</v>
      </c>
      <c r="J69" s="176">
        <f t="shared" ref="J69:J73" si="25">I69-F69</f>
        <v>0</v>
      </c>
      <c r="K69" s="177">
        <v>6</v>
      </c>
      <c r="L69" s="178">
        <f t="shared" ref="L69:L73" si="26">SUM(I69*K69)</f>
        <v>60</v>
      </c>
      <c r="M69" s="179">
        <f t="shared" ref="M69:M91" si="27">SUM(I69*K69*1.09)</f>
        <v>65.400000000000006</v>
      </c>
      <c r="N69" s="180" t="s">
        <v>87</v>
      </c>
    </row>
    <row r="70" spans="1:19" ht="17.25" customHeight="1" x14ac:dyDescent="0.3">
      <c r="A70" s="171"/>
      <c r="B70" s="181"/>
      <c r="C70" s="173" t="s">
        <v>28</v>
      </c>
      <c r="D70" s="174">
        <v>3</v>
      </c>
      <c r="E70" s="172">
        <v>4</v>
      </c>
      <c r="F70" s="174">
        <v>12</v>
      </c>
      <c r="G70" s="173" t="s">
        <v>28</v>
      </c>
      <c r="H70" s="175">
        <v>3</v>
      </c>
      <c r="I70" s="176">
        <v>9</v>
      </c>
      <c r="J70" s="176">
        <f t="shared" si="25"/>
        <v>-3</v>
      </c>
      <c r="K70" s="177">
        <v>6</v>
      </c>
      <c r="L70" s="178">
        <f t="shared" si="26"/>
        <v>54</v>
      </c>
      <c r="M70" s="179">
        <f t="shared" si="27"/>
        <v>58.860000000000007</v>
      </c>
      <c r="N70" s="180" t="s">
        <v>88</v>
      </c>
    </row>
    <row r="71" spans="1:19" ht="15.75" customHeight="1" x14ac:dyDescent="0.3">
      <c r="A71" s="171"/>
      <c r="B71" s="181"/>
      <c r="C71" s="173" t="s">
        <v>79</v>
      </c>
      <c r="D71" s="174">
        <v>8</v>
      </c>
      <c r="E71" s="172">
        <v>4</v>
      </c>
      <c r="F71" s="174">
        <v>32</v>
      </c>
      <c r="G71" s="173" t="s">
        <v>79</v>
      </c>
      <c r="H71" s="175">
        <v>3</v>
      </c>
      <c r="I71" s="176">
        <v>24</v>
      </c>
      <c r="J71" s="176">
        <f t="shared" si="25"/>
        <v>-8</v>
      </c>
      <c r="K71" s="177">
        <v>6</v>
      </c>
      <c r="L71" s="178">
        <f t="shared" si="26"/>
        <v>144</v>
      </c>
      <c r="M71" s="179">
        <f t="shared" si="27"/>
        <v>156.96</v>
      </c>
      <c r="N71" s="180" t="s">
        <v>93</v>
      </c>
    </row>
    <row r="72" spans="1:19" ht="15.75" customHeight="1" x14ac:dyDescent="0.3">
      <c r="A72" s="171"/>
      <c r="B72" s="181"/>
      <c r="C72" s="173" t="s">
        <v>29</v>
      </c>
      <c r="D72" s="174">
        <v>6</v>
      </c>
      <c r="E72" s="172">
        <v>4</v>
      </c>
      <c r="F72" s="174">
        <v>24</v>
      </c>
      <c r="G72" s="173" t="s">
        <v>29</v>
      </c>
      <c r="H72" s="175">
        <v>3</v>
      </c>
      <c r="I72" s="176">
        <v>18</v>
      </c>
      <c r="J72" s="176">
        <f t="shared" si="25"/>
        <v>-6</v>
      </c>
      <c r="K72" s="177">
        <v>6</v>
      </c>
      <c r="L72" s="178">
        <f t="shared" si="26"/>
        <v>108</v>
      </c>
      <c r="M72" s="179">
        <f t="shared" si="27"/>
        <v>117.72000000000001</v>
      </c>
      <c r="N72" s="180" t="s">
        <v>93</v>
      </c>
    </row>
    <row r="73" spans="1:19" ht="15.75" customHeight="1" x14ac:dyDescent="0.3">
      <c r="A73" s="171"/>
      <c r="B73" s="181"/>
      <c r="C73" s="173" t="s">
        <v>30</v>
      </c>
      <c r="D73" s="174">
        <v>2</v>
      </c>
      <c r="E73" s="172">
        <v>2</v>
      </c>
      <c r="F73" s="174">
        <v>4</v>
      </c>
      <c r="G73" s="173" t="s">
        <v>30</v>
      </c>
      <c r="H73" s="175">
        <v>2</v>
      </c>
      <c r="I73" s="176">
        <v>4</v>
      </c>
      <c r="J73" s="176">
        <f t="shared" si="25"/>
        <v>0</v>
      </c>
      <c r="K73" s="177">
        <v>6</v>
      </c>
      <c r="L73" s="178">
        <f t="shared" si="26"/>
        <v>24</v>
      </c>
      <c r="M73" s="179">
        <f t="shared" si="27"/>
        <v>26.160000000000004</v>
      </c>
      <c r="N73" s="180" t="s">
        <v>91</v>
      </c>
    </row>
    <row r="74" spans="1:19" ht="17.25" customHeight="1" x14ac:dyDescent="0.3">
      <c r="A74" s="182"/>
      <c r="B74" s="192"/>
      <c r="C74" s="113"/>
      <c r="D74" s="185"/>
      <c r="E74" s="183"/>
      <c r="F74" s="183"/>
      <c r="G74" s="184"/>
      <c r="H74" s="186"/>
      <c r="I74" s="187"/>
      <c r="J74" s="187"/>
      <c r="K74" s="188"/>
      <c r="L74" s="189"/>
      <c r="M74" s="190"/>
      <c r="N74" s="191"/>
    </row>
    <row r="75" spans="1:19" ht="17.25" customHeight="1" x14ac:dyDescent="0.3">
      <c r="A75" s="171" t="s">
        <v>189</v>
      </c>
      <c r="B75" s="181" t="s">
        <v>21</v>
      </c>
      <c r="C75" s="173" t="s">
        <v>27</v>
      </c>
      <c r="D75" s="174">
        <v>5</v>
      </c>
      <c r="E75" s="172">
        <v>2</v>
      </c>
      <c r="F75" s="174">
        <v>10</v>
      </c>
      <c r="G75" s="173" t="s">
        <v>27</v>
      </c>
      <c r="H75" s="175">
        <v>2</v>
      </c>
      <c r="I75" s="176">
        <v>10</v>
      </c>
      <c r="J75" s="176">
        <v>0</v>
      </c>
      <c r="K75" s="177">
        <v>6</v>
      </c>
      <c r="L75" s="178">
        <f t="shared" ref="L75:L79" si="28">SUM(I75*K75)</f>
        <v>60</v>
      </c>
      <c r="M75" s="179">
        <f t="shared" si="27"/>
        <v>65.400000000000006</v>
      </c>
      <c r="N75" s="180" t="s">
        <v>87</v>
      </c>
      <c r="P75" s="21"/>
      <c r="Q75" s="21"/>
      <c r="R75" s="21"/>
      <c r="S75" s="21"/>
    </row>
    <row r="76" spans="1:19" ht="15.75" customHeight="1" x14ac:dyDescent="0.3">
      <c r="A76" s="171"/>
      <c r="B76" s="181"/>
      <c r="C76" s="173" t="s">
        <v>28</v>
      </c>
      <c r="D76" s="174">
        <v>3</v>
      </c>
      <c r="E76" s="172">
        <v>4</v>
      </c>
      <c r="F76" s="174">
        <v>12</v>
      </c>
      <c r="G76" s="173" t="s">
        <v>28</v>
      </c>
      <c r="H76" s="175">
        <v>3</v>
      </c>
      <c r="I76" s="176">
        <v>9</v>
      </c>
      <c r="J76" s="176">
        <f t="shared" ref="J76:J79" si="29">I76-F76</f>
        <v>-3</v>
      </c>
      <c r="K76" s="177">
        <v>6</v>
      </c>
      <c r="L76" s="178">
        <f t="shared" si="28"/>
        <v>54</v>
      </c>
      <c r="M76" s="179">
        <f t="shared" si="27"/>
        <v>58.860000000000007</v>
      </c>
      <c r="N76" s="180" t="s">
        <v>88</v>
      </c>
    </row>
    <row r="77" spans="1:19" ht="15.75" customHeight="1" x14ac:dyDescent="0.3">
      <c r="A77" s="171"/>
      <c r="B77" s="181"/>
      <c r="C77" s="173" t="s">
        <v>79</v>
      </c>
      <c r="D77" s="174">
        <v>8</v>
      </c>
      <c r="E77" s="172">
        <v>4</v>
      </c>
      <c r="F77" s="174">
        <v>32</v>
      </c>
      <c r="G77" s="173" t="s">
        <v>79</v>
      </c>
      <c r="H77" s="175">
        <v>3</v>
      </c>
      <c r="I77" s="176">
        <v>24</v>
      </c>
      <c r="J77" s="176">
        <f t="shared" si="29"/>
        <v>-8</v>
      </c>
      <c r="K77" s="177">
        <v>6</v>
      </c>
      <c r="L77" s="178">
        <f t="shared" si="28"/>
        <v>144</v>
      </c>
      <c r="M77" s="179">
        <f t="shared" si="27"/>
        <v>156.96</v>
      </c>
      <c r="N77" s="180" t="s">
        <v>88</v>
      </c>
    </row>
    <row r="78" spans="1:19" ht="15.75" customHeight="1" x14ac:dyDescent="0.3">
      <c r="A78" s="171"/>
      <c r="B78" s="181"/>
      <c r="C78" s="173" t="s">
        <v>29</v>
      </c>
      <c r="D78" s="174">
        <v>6</v>
      </c>
      <c r="E78" s="172">
        <v>4</v>
      </c>
      <c r="F78" s="174">
        <v>24</v>
      </c>
      <c r="G78" s="173" t="s">
        <v>29</v>
      </c>
      <c r="H78" s="175">
        <v>2</v>
      </c>
      <c r="I78" s="176">
        <v>12</v>
      </c>
      <c r="J78" s="176">
        <f t="shared" si="29"/>
        <v>-12</v>
      </c>
      <c r="K78" s="177">
        <v>6</v>
      </c>
      <c r="L78" s="178">
        <f t="shared" si="28"/>
        <v>72</v>
      </c>
      <c r="M78" s="179">
        <f t="shared" si="27"/>
        <v>78.48</v>
      </c>
      <c r="N78" s="180" t="s">
        <v>193</v>
      </c>
    </row>
    <row r="79" spans="1:19" ht="15.75" customHeight="1" x14ac:dyDescent="0.3">
      <c r="A79" s="171"/>
      <c r="B79" s="181"/>
      <c r="C79" s="173" t="s">
        <v>30</v>
      </c>
      <c r="D79" s="174">
        <v>2</v>
      </c>
      <c r="E79" s="172">
        <v>2</v>
      </c>
      <c r="F79" s="174">
        <v>4</v>
      </c>
      <c r="G79" s="173" t="s">
        <v>30</v>
      </c>
      <c r="H79" s="175">
        <v>2</v>
      </c>
      <c r="I79" s="176">
        <v>4</v>
      </c>
      <c r="J79" s="176">
        <f t="shared" si="29"/>
        <v>0</v>
      </c>
      <c r="K79" s="177">
        <v>6</v>
      </c>
      <c r="L79" s="178">
        <f t="shared" si="28"/>
        <v>24</v>
      </c>
      <c r="M79" s="179">
        <f t="shared" si="27"/>
        <v>26.160000000000004</v>
      </c>
      <c r="N79" s="180" t="s">
        <v>87</v>
      </c>
    </row>
    <row r="80" spans="1:19" ht="17.25" customHeight="1" x14ac:dyDescent="0.3">
      <c r="A80" s="182"/>
      <c r="B80" s="192"/>
      <c r="C80" s="184"/>
      <c r="D80" s="185"/>
      <c r="E80" s="183"/>
      <c r="F80" s="183"/>
      <c r="G80" s="184"/>
      <c r="H80" s="186"/>
      <c r="I80" s="187"/>
      <c r="J80" s="187"/>
      <c r="K80" s="188"/>
      <c r="L80" s="189"/>
      <c r="M80" s="190"/>
      <c r="N80" s="191"/>
    </row>
    <row r="81" spans="1:16" x14ac:dyDescent="0.3">
      <c r="A81" s="171" t="s">
        <v>194</v>
      </c>
      <c r="B81" s="181" t="s">
        <v>22</v>
      </c>
      <c r="C81" s="173" t="s">
        <v>27</v>
      </c>
      <c r="D81" s="174">
        <v>5</v>
      </c>
      <c r="E81" s="172">
        <v>2</v>
      </c>
      <c r="F81" s="174">
        <v>10</v>
      </c>
      <c r="G81" s="173" t="s">
        <v>27</v>
      </c>
      <c r="H81" s="175">
        <v>1</v>
      </c>
      <c r="I81" s="176">
        <v>4</v>
      </c>
      <c r="J81" s="176">
        <f t="shared" ref="J81:J85" si="30">I81-F81</f>
        <v>-6</v>
      </c>
      <c r="K81" s="177">
        <v>6</v>
      </c>
      <c r="L81" s="178">
        <f>SUM(I81*K81)</f>
        <v>24</v>
      </c>
      <c r="M81" s="179">
        <f t="shared" si="27"/>
        <v>26.160000000000004</v>
      </c>
      <c r="N81" s="180" t="s">
        <v>86</v>
      </c>
    </row>
    <row r="82" spans="1:16" ht="17.25" customHeight="1" x14ac:dyDescent="0.3">
      <c r="A82" s="171"/>
      <c r="B82" s="181"/>
      <c r="C82" s="173" t="s">
        <v>28</v>
      </c>
      <c r="D82" s="174">
        <v>3</v>
      </c>
      <c r="E82" s="172">
        <v>4</v>
      </c>
      <c r="F82" s="174">
        <v>12</v>
      </c>
      <c r="G82" s="173" t="s">
        <v>28</v>
      </c>
      <c r="H82" s="175">
        <v>3</v>
      </c>
      <c r="I82" s="176">
        <v>12</v>
      </c>
      <c r="J82" s="176">
        <f t="shared" si="30"/>
        <v>0</v>
      </c>
      <c r="K82" s="177">
        <v>6</v>
      </c>
      <c r="L82" s="178">
        <f>SUM(I82*K82)</f>
        <v>72</v>
      </c>
      <c r="M82" s="179">
        <f t="shared" si="27"/>
        <v>78.48</v>
      </c>
      <c r="N82" s="180" t="s">
        <v>200</v>
      </c>
    </row>
    <row r="83" spans="1:16" x14ac:dyDescent="0.3">
      <c r="A83" s="171"/>
      <c r="B83" s="181"/>
      <c r="C83" s="173" t="s">
        <v>79</v>
      </c>
      <c r="D83" s="174">
        <v>8</v>
      </c>
      <c r="E83" s="172">
        <v>4</v>
      </c>
      <c r="F83" s="174">
        <v>32</v>
      </c>
      <c r="G83" s="173" t="s">
        <v>79</v>
      </c>
      <c r="H83" s="175">
        <v>4</v>
      </c>
      <c r="I83" s="176">
        <v>28</v>
      </c>
      <c r="J83" s="176">
        <f t="shared" si="30"/>
        <v>-4</v>
      </c>
      <c r="K83" s="177">
        <v>6</v>
      </c>
      <c r="L83" s="178">
        <f>SUM(I83*K83)</f>
        <v>168</v>
      </c>
      <c r="M83" s="179">
        <f t="shared" si="27"/>
        <v>183.12</v>
      </c>
      <c r="N83" s="180" t="s">
        <v>201</v>
      </c>
      <c r="P83" s="8" t="s">
        <v>99</v>
      </c>
    </row>
    <row r="84" spans="1:16" x14ac:dyDescent="0.3">
      <c r="A84" s="171"/>
      <c r="B84" s="181"/>
      <c r="C84" s="173" t="s">
        <v>29</v>
      </c>
      <c r="D84" s="174">
        <v>6</v>
      </c>
      <c r="E84" s="172">
        <v>4</v>
      </c>
      <c r="F84" s="174">
        <v>24</v>
      </c>
      <c r="G84" s="173" t="s">
        <v>29</v>
      </c>
      <c r="H84" s="175">
        <v>2</v>
      </c>
      <c r="I84" s="176">
        <v>12</v>
      </c>
      <c r="J84" s="176">
        <f t="shared" si="30"/>
        <v>-12</v>
      </c>
      <c r="K84" s="177">
        <v>6</v>
      </c>
      <c r="L84" s="178">
        <f>SUM(I84*K84)</f>
        <v>72</v>
      </c>
      <c r="M84" s="179">
        <f t="shared" si="27"/>
        <v>78.48</v>
      </c>
      <c r="N84" s="180" t="s">
        <v>87</v>
      </c>
    </row>
    <row r="85" spans="1:16" x14ac:dyDescent="0.3">
      <c r="A85" s="171"/>
      <c r="B85" s="181"/>
      <c r="C85" s="173" t="s">
        <v>30</v>
      </c>
      <c r="D85" s="174">
        <v>2</v>
      </c>
      <c r="E85" s="172">
        <v>2</v>
      </c>
      <c r="F85" s="174">
        <v>4</v>
      </c>
      <c r="G85" s="173" t="s">
        <v>30</v>
      </c>
      <c r="H85" s="175">
        <v>2</v>
      </c>
      <c r="I85" s="176">
        <v>4</v>
      </c>
      <c r="J85" s="176">
        <f t="shared" si="30"/>
        <v>0</v>
      </c>
      <c r="K85" s="177">
        <v>6</v>
      </c>
      <c r="L85" s="178">
        <f t="shared" ref="L85" si="31">SUM(I85*K85)</f>
        <v>24</v>
      </c>
      <c r="M85" s="179">
        <f t="shared" si="27"/>
        <v>26.160000000000004</v>
      </c>
      <c r="N85" s="180" t="s">
        <v>87</v>
      </c>
    </row>
    <row r="86" spans="1:16" x14ac:dyDescent="0.3">
      <c r="A86" s="182"/>
      <c r="B86" s="192"/>
      <c r="C86" s="113"/>
      <c r="D86" s="185"/>
      <c r="E86" s="183"/>
      <c r="F86" s="183"/>
      <c r="G86" s="184"/>
      <c r="H86" s="183"/>
      <c r="I86" s="183"/>
      <c r="J86" s="187"/>
      <c r="K86" s="188"/>
      <c r="L86" s="189"/>
      <c r="M86" s="190"/>
      <c r="N86" s="191"/>
    </row>
    <row r="87" spans="1:16" x14ac:dyDescent="0.3">
      <c r="A87" s="171" t="s">
        <v>202</v>
      </c>
      <c r="B87" s="181" t="s">
        <v>15</v>
      </c>
      <c r="C87" s="173" t="s">
        <v>27</v>
      </c>
      <c r="D87" s="174">
        <v>5</v>
      </c>
      <c r="E87" s="172">
        <v>2</v>
      </c>
      <c r="F87" s="174">
        <v>10</v>
      </c>
      <c r="G87" s="173" t="s">
        <v>27</v>
      </c>
      <c r="H87" s="175">
        <v>2</v>
      </c>
      <c r="I87" s="176">
        <v>8</v>
      </c>
      <c r="J87" s="176">
        <f t="shared" ref="J87:J91" si="32">I87-F87</f>
        <v>-2</v>
      </c>
      <c r="K87" s="177">
        <v>6</v>
      </c>
      <c r="L87" s="178">
        <f>SUM(I87*K87)</f>
        <v>48</v>
      </c>
      <c r="M87" s="179">
        <f t="shared" si="27"/>
        <v>52.320000000000007</v>
      </c>
      <c r="N87" s="180" t="s">
        <v>87</v>
      </c>
    </row>
    <row r="88" spans="1:16" x14ac:dyDescent="0.3">
      <c r="A88" s="171"/>
      <c r="B88" s="181"/>
      <c r="C88" s="173" t="s">
        <v>28</v>
      </c>
      <c r="D88" s="174">
        <v>3</v>
      </c>
      <c r="E88" s="172">
        <v>4</v>
      </c>
      <c r="F88" s="174">
        <v>12</v>
      </c>
      <c r="G88" s="173" t="s">
        <v>28</v>
      </c>
      <c r="H88" s="175">
        <v>3</v>
      </c>
      <c r="I88" s="176">
        <v>12</v>
      </c>
      <c r="J88" s="176">
        <f t="shared" si="32"/>
        <v>0</v>
      </c>
      <c r="K88" s="177">
        <v>6</v>
      </c>
      <c r="L88" s="178">
        <f>SUM(I88*K88)</f>
        <v>72</v>
      </c>
      <c r="M88" s="179">
        <v>58.86</v>
      </c>
      <c r="N88" s="180" t="s">
        <v>204</v>
      </c>
    </row>
    <row r="89" spans="1:16" x14ac:dyDescent="0.3">
      <c r="A89" s="171"/>
      <c r="B89" s="181"/>
      <c r="C89" s="173" t="s">
        <v>79</v>
      </c>
      <c r="D89" s="174">
        <v>8</v>
      </c>
      <c r="E89" s="172">
        <v>4</v>
      </c>
      <c r="F89" s="174">
        <v>32</v>
      </c>
      <c r="G89" s="173" t="s">
        <v>79</v>
      </c>
      <c r="H89" s="175">
        <v>4</v>
      </c>
      <c r="I89" s="176">
        <v>28</v>
      </c>
      <c r="J89" s="176">
        <f t="shared" si="32"/>
        <v>-4</v>
      </c>
      <c r="K89" s="177">
        <v>6</v>
      </c>
      <c r="L89" s="178">
        <f>SUM(I89*K89)</f>
        <v>168</v>
      </c>
      <c r="M89" s="179">
        <f t="shared" si="27"/>
        <v>183.12</v>
      </c>
      <c r="N89" s="180" t="s">
        <v>205</v>
      </c>
    </row>
    <row r="90" spans="1:16" x14ac:dyDescent="0.3">
      <c r="A90" s="171"/>
      <c r="B90" s="181"/>
      <c r="C90" s="173" t="s">
        <v>29</v>
      </c>
      <c r="D90" s="174">
        <v>6</v>
      </c>
      <c r="E90" s="172">
        <v>4</v>
      </c>
      <c r="F90" s="174">
        <v>24</v>
      </c>
      <c r="G90" s="173" t="s">
        <v>29</v>
      </c>
      <c r="H90" s="175">
        <v>2</v>
      </c>
      <c r="I90" s="176">
        <v>12</v>
      </c>
      <c r="J90" s="176">
        <f t="shared" si="32"/>
        <v>-12</v>
      </c>
      <c r="K90" s="177">
        <v>6</v>
      </c>
      <c r="L90" s="178">
        <f>SUM(I90*K90)</f>
        <v>72</v>
      </c>
      <c r="M90" s="179">
        <f t="shared" si="27"/>
        <v>78.48</v>
      </c>
      <c r="N90" s="180" t="s">
        <v>87</v>
      </c>
    </row>
    <row r="91" spans="1:16" x14ac:dyDescent="0.3">
      <c r="A91" s="171"/>
      <c r="B91" s="181"/>
      <c r="C91" s="173" t="s">
        <v>30</v>
      </c>
      <c r="D91" s="174">
        <v>2</v>
      </c>
      <c r="E91" s="172">
        <v>2</v>
      </c>
      <c r="F91" s="174">
        <v>4</v>
      </c>
      <c r="G91" s="173" t="s">
        <v>30</v>
      </c>
      <c r="H91" s="175">
        <v>2</v>
      </c>
      <c r="I91" s="176">
        <v>4</v>
      </c>
      <c r="J91" s="176">
        <f t="shared" si="32"/>
        <v>0</v>
      </c>
      <c r="K91" s="177">
        <v>6</v>
      </c>
      <c r="L91" s="178">
        <f t="shared" ref="L91" si="33">SUM(I91*K91)</f>
        <v>24</v>
      </c>
      <c r="M91" s="179">
        <f t="shared" si="27"/>
        <v>26.160000000000004</v>
      </c>
      <c r="N91" s="180" t="s">
        <v>87</v>
      </c>
    </row>
    <row r="92" spans="1:16" x14ac:dyDescent="0.3">
      <c r="A92" s="9"/>
      <c r="B92" s="19"/>
      <c r="C92" s="58"/>
      <c r="D92" s="12"/>
      <c r="E92" s="10"/>
      <c r="F92" s="10"/>
      <c r="G92" s="11"/>
      <c r="H92" s="10"/>
      <c r="I92" s="10"/>
      <c r="J92" s="14"/>
      <c r="K92" s="15"/>
      <c r="L92" s="16"/>
      <c r="M92" s="17"/>
      <c r="N92" s="18"/>
    </row>
    <row r="93" spans="1:16" ht="15" thickBot="1" x14ac:dyDescent="0.35">
      <c r="A93" s="57"/>
      <c r="B93" s="11"/>
      <c r="C93" s="58"/>
      <c r="D93" s="12"/>
      <c r="E93" s="10"/>
      <c r="F93" s="10"/>
      <c r="G93" s="11"/>
      <c r="H93" s="13"/>
      <c r="I93" s="14"/>
      <c r="J93" s="14"/>
      <c r="K93" s="15"/>
      <c r="L93" s="16"/>
      <c r="M93" s="17"/>
      <c r="N93" s="18"/>
    </row>
    <row r="94" spans="1:16" ht="16.2" thickBot="1" x14ac:dyDescent="0.35">
      <c r="A94" s="226" t="s">
        <v>144</v>
      </c>
      <c r="B94" s="227"/>
      <c r="C94" s="227"/>
      <c r="D94" s="228"/>
      <c r="E94" s="22"/>
      <c r="F94" s="23">
        <f>SUM(F3:F93)</f>
        <v>1230</v>
      </c>
      <c r="G94" s="22"/>
      <c r="H94" s="24"/>
      <c r="I94" s="25">
        <f>SUM(I3:I93)</f>
        <v>836</v>
      </c>
      <c r="J94" s="25">
        <f>SUM(J3:J93)</f>
        <v>-394</v>
      </c>
      <c r="K94" s="26"/>
      <c r="L94" s="26">
        <f>SUM(L3:L93)</f>
        <v>5016</v>
      </c>
      <c r="M94" s="40">
        <f>SUM(M3:M93)</f>
        <v>5447.8199999999933</v>
      </c>
      <c r="N94" s="28" t="s">
        <v>23</v>
      </c>
    </row>
  </sheetData>
  <mergeCells count="2">
    <mergeCell ref="A1:N1"/>
    <mergeCell ref="A94:D94"/>
  </mergeCells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Apron</vt:lpstr>
      <vt:lpstr>ATS Gate</vt:lpstr>
      <vt:lpstr>Cargo</vt:lpstr>
      <vt:lpstr>Doestic Dept Pax</vt:lpstr>
      <vt:lpstr>Enamanu</vt:lpstr>
      <vt:lpstr>Fiji Airways</vt:lpstr>
      <vt:lpstr>Int Dept Lounge Transit</vt:lpstr>
      <vt:lpstr>Int.Arr.Staff Access</vt:lpstr>
      <vt:lpstr>Inter Dept.Staff Access</vt:lpstr>
      <vt:lpstr>Int Dept Pax Access</vt:lpstr>
      <vt:lpstr>Landing Lounge</vt:lpstr>
      <vt:lpstr>Fire Gate</vt:lpstr>
      <vt:lpstr>Supervisor 1</vt:lpstr>
      <vt:lpstr>Supervisor</vt:lpstr>
      <vt:lpstr>Service Good Lift</vt:lpstr>
      <vt:lpstr>Walkway Dept</vt:lpstr>
      <vt:lpstr>ATC Tower</vt:lpstr>
      <vt:lpstr>ATM Centre</vt:lpstr>
      <vt:lpstr>Carpark</vt:lpstr>
      <vt:lpstr>Domestic Arrival</vt:lpstr>
      <vt:lpstr>Foot Patrol</vt:lpstr>
      <vt:lpstr>Isle Entry</vt:lpstr>
      <vt:lpstr>Int.Dept.Curbside</vt:lpstr>
      <vt:lpstr>CEO RES</vt:lpstr>
      <vt:lpstr>Left Luggage</vt:lpstr>
      <vt:lpstr>Main Gate</vt:lpstr>
      <vt:lpstr>Store Gate</vt:lpstr>
      <vt:lpstr>Tango 3 Bond</vt:lpstr>
      <vt:lpstr>Tango 1 Blue Sticker</vt:lpstr>
      <vt:lpstr>Satelite Gate</vt:lpstr>
      <vt:lpstr>Construction Site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Ever Green</dc:creator>
  <cp:lastModifiedBy>User</cp:lastModifiedBy>
  <dcterms:created xsi:type="dcterms:W3CDTF">2016-07-27T01:41:58Z</dcterms:created>
  <dcterms:modified xsi:type="dcterms:W3CDTF">2017-05-17T04:36:32Z</dcterms:modified>
</cp:coreProperties>
</file>